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ttendance" state="visible" r:id="rId4"/>
    <sheet sheetId="2" name="How to use" state="visible" r:id="rId5"/>
  </sheets>
  <calcPr calcId="171027" fullCalcOnLoad="1"/>
</workbook>
</file>

<file path=xl/sharedStrings.xml><?xml version="1.0" encoding="utf-8"?>
<sst xmlns="http://schemas.openxmlformats.org/spreadsheetml/2006/main" count="47" uniqueCount="35">
  <si>
    <t>Employee Attendance Tracker</t>
  </si>
  <si>
    <t>Month start:</t>
  </si>
  <si>
    <t>Codes:  P = Present   ·   WFH = Work from home   ·   H = Half day   ·   A = Absent   ·   L = Leave   ·   S = Sick</t>
  </si>
  <si>
    <t>Weekend:</t>
  </si>
  <si>
    <t>Fri-Sat</t>
  </si>
  <si>
    <t>Working days:</t>
  </si>
  <si>
    <t>Employee</t>
  </si>
  <si>
    <t>Department</t>
  </si>
  <si>
    <t>Present</t>
  </si>
  <si>
    <t>Absent</t>
  </si>
  <si>
    <t>Leave / Sick</t>
  </si>
  <si>
    <t>Attendance</t>
  </si>
  <si>
    <t>Ahmed Ali</t>
  </si>
  <si>
    <t>Sales</t>
  </si>
  <si>
    <t>P</t>
  </si>
  <si>
    <t>WFH</t>
  </si>
  <si>
    <t>A</t>
  </si>
  <si>
    <t>Sara Hassan</t>
  </si>
  <si>
    <t>Finance</t>
  </si>
  <si>
    <t>L</t>
  </si>
  <si>
    <t>H</t>
  </si>
  <si>
    <t>Omar Khalid</t>
  </si>
  <si>
    <t>Operations</t>
  </si>
  <si>
    <t>S</t>
  </si>
  <si>
    <t>Yellow cells are for your details. Dates, weekends and totals update automatically. Example names and codes are made up. Template from simplifylearn.com</t>
  </si>
  <si>
    <t>How to use this attendance tracker</t>
  </si>
  <si>
    <t>1. Enter the first day of the month in cell B2 (for example 1/10/2026). Day numbers and weekday names update automatically.</t>
  </si>
  <si>
    <t>2. Choose your weekend in B3: Fri-Sat or Sat-Sun. Weekend days are shaded grey.</t>
  </si>
  <si>
    <t>3. Type employee names and departments in the yellow cells (up to 25 people).</t>
  </si>
  <si>
    <t>4. Each day, pick a code from the drop-down: P = Present, WFH = Work from home, H = Half day, A = Absent, L = Leave, S = Sick.</t>
  </si>
  <si>
    <t>5. Totals and the attendance % on the right calculate automatically. Half days count as 0.5 present.</t>
  </si>
  <si>
    <t>6. For a new month, copy the sheet (right-click the tab → Move or Copy → Create a copy) and change B2.</t>
  </si>
  <si>
    <t/>
  </si>
  <si>
    <t>Works in Excel, Google Sheets and LibreOffice.</t>
  </si>
  <si>
    <t>Free template from simplifylearn.com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</si>
</sst>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mmmm yyyy"/>
    <numFmt numFmtId="165" formatCode="d"/>
    <numFmt numFmtId="166" formatCode="0.0;-0.0;-"/>
    <numFmt numFmtId="167" formatCode="0;-0;-"/>
  </numFmts>
  <fonts count="11" x14ac:knownFonts="1">
    <font>
      <color theme="1"/>
      <family val="2"/>
      <scheme val="minor"/>
      <sz val="11"/>
      <name val="Calibri"/>
    </font>
    <font>
      <b/>
      <color rgb="FF1F3A5F"/>
      <sz val="18"/>
      <name val="Arial"/>
    </font>
    <font>
      <b/>
      <color rgb="FF1F2937"/>
      <sz val="10"/>
      <name val="Arial"/>
    </font>
    <font>
      <color rgb="FF0000FF"/>
      <sz val="10"/>
      <name val="Arial"/>
    </font>
    <font>
      <color rgb="FF4B5563"/>
      <sz val="10"/>
      <name val="Arial"/>
    </font>
    <font>
      <color rgb="FF9CA3AF"/>
      <sz val="8"/>
      <name val="Arial"/>
    </font>
    <font>
      <color rgb="FF4B5563"/>
      <sz val="8"/>
      <name val="Arial"/>
    </font>
    <font>
      <b/>
      <color rgb="FFFFFFFF"/>
      <sz val="10"/>
      <name val="Arial"/>
    </font>
    <font>
      <color rgb="FF1F2937"/>
      <sz val="10"/>
      <name val="Arial"/>
    </font>
    <font>
      <color rgb="FF6B7280"/>
      <sz val="8"/>
      <name val="Arial"/>
    </font>
    <font>
      <b/>
      <color rgb="FF1F3A5F"/>
      <sz val="14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1F3A5F"/>
      </patternFill>
    </fill>
    <fill>
      <patternFill patternType="solid">
        <fgColor rgb="FF0F766E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164" fontId="3" fillId="2" borderId="0" xfId="0" applyNumberFormat="1" applyFont="1" applyFill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3" borderId="1" xfId="0" applyFont="1" applyFill="1" applyBorder="1" applyAlignment="1">
      <alignment horizontal="left" vertical="center"/>
    </xf>
    <xf numFmtId="165" fontId="7" fillId="3" borderId="1" xfId="0" applyNumberFormat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166" fontId="8" fillId="0" borderId="1" xfId="0" applyNumberFormat="1" applyFont="1" applyBorder="1" applyAlignment="1">
      <alignment horizontal="center" vertical="center"/>
    </xf>
    <xf numFmtId="167" fontId="8" fillId="0" borderId="1" xfId="0" applyNumberFormat="1" applyFont="1" applyBorder="1" applyAlignment="1">
      <alignment horizontal="center" vertical="center"/>
    </xf>
    <xf numFmtId="9" fontId="2" fillId="0" borderId="1" xfId="0" applyNumberFormat="1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0" fillId="0" borderId="0" xfId="0" applyFont="1"/>
    <xf numFmtId="0" fontId="8" fillId="0" borderId="0" xfId="0" applyFont="1"/>
  </cellXfs>
  <cellStyles count="1">
    <cellStyle name="Normal" xfId="0" builtinId="0"/>
  </cellStyles>
  <dxfs count="5">
    <dxf>
      <font>
        <b/>
        <color rgb="FFB91C1C"/>
      </font>
      <fill>
        <patternFill patternType="solid">
          <bgColor rgb="FFFD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ill>
        <patternFill patternType="solid">
          <bgColor rgb="FFE0ECFA"/>
        </patternFill>
      </fill>
    </dxf>
    <dxf>
      <font>
        <color rgb="FF166534"/>
      </font>
    </dxf>
    <dxf>
      <fill>
        <patternFill patternType="solid">
          <bgColor rgb="FFE5E7EB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32"/>
  <sheetViews>
    <sheetView workbookViewId="0" zoomScale="100" zoomScaleNormal="100">
      <pane xSplit="2" ySplit="5" topLeftCell="C6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3" width="5" customWidth="1"/>
    <col min="34" max="37" width="12" customWidth="1"/>
  </cols>
  <sheetData>
    <row r="1" spans="1:1" x14ac:dyDescent="0.25">
      <c r="A1" s="1" t="s">
        <v>0</v>
      </c>
    </row>
    <row r="2" spans="1:5" x14ac:dyDescent="0.25">
      <c r="A2" s="2" t="s">
        <v>1</v>
      </c>
      <c r="B2" s="3">
        <v>46296</v>
      </c>
      <c r="E2" s="4" t="s">
        <v>2</v>
      </c>
    </row>
    <row r="3" spans="1:33" x14ac:dyDescent="0.25">
      <c r="A3" s="2" t="s">
        <v>3</v>
      </c>
      <c r="B3" s="5" t="s">
        <v>4</v>
      </c>
      <c r="C3" s="6">
        <f>IF(C5="","",IF(IF($B$3="Fri-Sat",OR(WEEKDAY(C5)=6,WEEKDAY(C5)=7),OR(WEEKDAY(C5)=7,WEEKDAY(C5)=1)),"W",""))</f>
      </c>
      <c r="D3" s="6">
        <f>IF(D5="","",IF(IF($B$3="Fri-Sat",OR(WEEKDAY(D5)=6,WEEKDAY(D5)=7),OR(WEEKDAY(D5)=7,WEEKDAY(D5)=1)),"W",""))</f>
      </c>
      <c r="E3" s="6">
        <f>IF(E5="","",IF(IF($B$3="Fri-Sat",OR(WEEKDAY(E5)=6,WEEKDAY(E5)=7),OR(WEEKDAY(E5)=7,WEEKDAY(E5)=1)),"W",""))</f>
      </c>
      <c r="F3" s="6">
        <f>IF(F5="","",IF(IF($B$3="Fri-Sat",OR(WEEKDAY(F5)=6,WEEKDAY(F5)=7),OR(WEEKDAY(F5)=7,WEEKDAY(F5)=1)),"W",""))</f>
      </c>
      <c r="G3" s="6">
        <f>IF(G5="","",IF(IF($B$3="Fri-Sat",OR(WEEKDAY(G5)=6,WEEKDAY(G5)=7),OR(WEEKDAY(G5)=7,WEEKDAY(G5)=1)),"W",""))</f>
      </c>
      <c r="H3" s="6">
        <f>IF(H5="","",IF(IF($B$3="Fri-Sat",OR(WEEKDAY(H5)=6,WEEKDAY(H5)=7),OR(WEEKDAY(H5)=7,WEEKDAY(H5)=1)),"W",""))</f>
      </c>
      <c r="I3" s="6">
        <f>IF(I5="","",IF(IF($B$3="Fri-Sat",OR(WEEKDAY(I5)=6,WEEKDAY(I5)=7),OR(WEEKDAY(I5)=7,WEEKDAY(I5)=1)),"W",""))</f>
      </c>
      <c r="J3" s="6">
        <f>IF(J5="","",IF(IF($B$3="Fri-Sat",OR(WEEKDAY(J5)=6,WEEKDAY(J5)=7),OR(WEEKDAY(J5)=7,WEEKDAY(J5)=1)),"W",""))</f>
      </c>
      <c r="K3" s="6">
        <f>IF(K5="","",IF(IF($B$3="Fri-Sat",OR(WEEKDAY(K5)=6,WEEKDAY(K5)=7),OR(WEEKDAY(K5)=7,WEEKDAY(K5)=1)),"W",""))</f>
      </c>
      <c r="L3" s="6">
        <f>IF(L5="","",IF(IF($B$3="Fri-Sat",OR(WEEKDAY(L5)=6,WEEKDAY(L5)=7),OR(WEEKDAY(L5)=7,WEEKDAY(L5)=1)),"W",""))</f>
      </c>
      <c r="M3" s="6">
        <f>IF(M5="","",IF(IF($B$3="Fri-Sat",OR(WEEKDAY(M5)=6,WEEKDAY(M5)=7),OR(WEEKDAY(M5)=7,WEEKDAY(M5)=1)),"W",""))</f>
      </c>
      <c r="N3" s="6">
        <f>IF(N5="","",IF(IF($B$3="Fri-Sat",OR(WEEKDAY(N5)=6,WEEKDAY(N5)=7),OR(WEEKDAY(N5)=7,WEEKDAY(N5)=1)),"W",""))</f>
      </c>
      <c r="O3" s="6">
        <f>IF(O5="","",IF(IF($B$3="Fri-Sat",OR(WEEKDAY(O5)=6,WEEKDAY(O5)=7),OR(WEEKDAY(O5)=7,WEEKDAY(O5)=1)),"W",""))</f>
      </c>
      <c r="P3" s="6">
        <f>IF(P5="","",IF(IF($B$3="Fri-Sat",OR(WEEKDAY(P5)=6,WEEKDAY(P5)=7),OR(WEEKDAY(P5)=7,WEEKDAY(P5)=1)),"W",""))</f>
      </c>
      <c r="Q3" s="6">
        <f>IF(Q5="","",IF(IF($B$3="Fri-Sat",OR(WEEKDAY(Q5)=6,WEEKDAY(Q5)=7),OR(WEEKDAY(Q5)=7,WEEKDAY(Q5)=1)),"W",""))</f>
      </c>
      <c r="R3" s="6">
        <f>IF(R5="","",IF(IF($B$3="Fri-Sat",OR(WEEKDAY(R5)=6,WEEKDAY(R5)=7),OR(WEEKDAY(R5)=7,WEEKDAY(R5)=1)),"W",""))</f>
      </c>
      <c r="S3" s="6">
        <f>IF(S5="","",IF(IF($B$3="Fri-Sat",OR(WEEKDAY(S5)=6,WEEKDAY(S5)=7),OR(WEEKDAY(S5)=7,WEEKDAY(S5)=1)),"W",""))</f>
      </c>
      <c r="T3" s="6">
        <f>IF(T5="","",IF(IF($B$3="Fri-Sat",OR(WEEKDAY(T5)=6,WEEKDAY(T5)=7),OR(WEEKDAY(T5)=7,WEEKDAY(T5)=1)),"W",""))</f>
      </c>
      <c r="U3" s="6">
        <f>IF(U5="","",IF(IF($B$3="Fri-Sat",OR(WEEKDAY(U5)=6,WEEKDAY(U5)=7),OR(WEEKDAY(U5)=7,WEEKDAY(U5)=1)),"W",""))</f>
      </c>
      <c r="V3" s="6">
        <f>IF(V5="","",IF(IF($B$3="Fri-Sat",OR(WEEKDAY(V5)=6,WEEKDAY(V5)=7),OR(WEEKDAY(V5)=7,WEEKDAY(V5)=1)),"W",""))</f>
      </c>
      <c r="W3" s="6">
        <f>IF(W5="","",IF(IF($B$3="Fri-Sat",OR(WEEKDAY(W5)=6,WEEKDAY(W5)=7),OR(WEEKDAY(W5)=7,WEEKDAY(W5)=1)),"W",""))</f>
      </c>
      <c r="X3" s="6">
        <f>IF(X5="","",IF(IF($B$3="Fri-Sat",OR(WEEKDAY(X5)=6,WEEKDAY(X5)=7),OR(WEEKDAY(X5)=7,WEEKDAY(X5)=1)),"W",""))</f>
      </c>
      <c r="Y3" s="6">
        <f>IF(Y5="","",IF(IF($B$3="Fri-Sat",OR(WEEKDAY(Y5)=6,WEEKDAY(Y5)=7),OR(WEEKDAY(Y5)=7,WEEKDAY(Y5)=1)),"W",""))</f>
      </c>
      <c r="Z3" s="6">
        <f>IF(Z5="","",IF(IF($B$3="Fri-Sat",OR(WEEKDAY(Z5)=6,WEEKDAY(Z5)=7),OR(WEEKDAY(Z5)=7,WEEKDAY(Z5)=1)),"W",""))</f>
      </c>
      <c r="AA3" s="6">
        <f>IF(AA5="","",IF(IF($B$3="Fri-Sat",OR(WEEKDAY(AA5)=6,WEEKDAY(AA5)=7),OR(WEEKDAY(AA5)=7,WEEKDAY(AA5)=1)),"W",""))</f>
      </c>
      <c r="AB3" s="6">
        <f>IF(AB5="","",IF(IF($B$3="Fri-Sat",OR(WEEKDAY(AB5)=6,WEEKDAY(AB5)=7),OR(WEEKDAY(AB5)=7,WEEKDAY(AB5)=1)),"W",""))</f>
      </c>
      <c r="AC3" s="6">
        <f>IF(AC5="","",IF(IF($B$3="Fri-Sat",OR(WEEKDAY(AC5)=6,WEEKDAY(AC5)=7),OR(WEEKDAY(AC5)=7,WEEKDAY(AC5)=1)),"W",""))</f>
      </c>
      <c r="AD3" s="6">
        <f>IF(AD5="","",IF(IF($B$3="Fri-Sat",OR(WEEKDAY(AD5)=6,WEEKDAY(AD5)=7),OR(WEEKDAY(AD5)=7,WEEKDAY(AD5)=1)),"W",""))</f>
      </c>
      <c r="AE3" s="6">
        <f>IF(AE5="","",IF(IF($B$3="Fri-Sat",OR(WEEKDAY(AE5)=6,WEEKDAY(AE5)=7),OR(WEEKDAY(AE5)=7,WEEKDAY(AE5)=1)),"W",""))</f>
      </c>
      <c r="AF3" s="6">
        <f>IF(AF5="","",IF(IF($B$3="Fri-Sat",OR(WEEKDAY(AF5)=6,WEEKDAY(AF5)=7),OR(WEEKDAY(AF5)=7,WEEKDAY(AF5)=1)),"W",""))</f>
      </c>
      <c r="AG3" s="6">
        <f>IF(AG5="","",IF(IF($B$3="Fri-Sat",OR(WEEKDAY(AG5)=6,WEEKDAY(AG5)=7),OR(WEEKDAY(AG5)=7,WEEKDAY(AG5)=1)),"W",""))</f>
      </c>
    </row>
    <row r="4" spans="1:33" x14ac:dyDescent="0.25">
      <c r="A4" s="2" t="s">
        <v>5</v>
      </c>
      <c r="B4" s="2">
        <f>SUMPRODUCT(($C$5:$AG$5&lt;&gt;"")*($C$3:$AG$3&lt;&gt;"W"))</f>
      </c>
      <c r="C4" s="7">
        <f>IF(C5="","",LEFT(TEXT(C5,"ddd"),2))</f>
      </c>
      <c r="D4" s="7">
        <f>IF(D5="","",LEFT(TEXT(D5,"ddd"),2))</f>
      </c>
      <c r="E4" s="7">
        <f>IF(E5="","",LEFT(TEXT(E5,"ddd"),2))</f>
      </c>
      <c r="F4" s="7">
        <f>IF(F5="","",LEFT(TEXT(F5,"ddd"),2))</f>
      </c>
      <c r="G4" s="7">
        <f>IF(G5="","",LEFT(TEXT(G5,"ddd"),2))</f>
      </c>
      <c r="H4" s="7">
        <f>IF(H5="","",LEFT(TEXT(H5,"ddd"),2))</f>
      </c>
      <c r="I4" s="7">
        <f>IF(I5="","",LEFT(TEXT(I5,"ddd"),2))</f>
      </c>
      <c r="J4" s="7">
        <f>IF(J5="","",LEFT(TEXT(J5,"ddd"),2))</f>
      </c>
      <c r="K4" s="7">
        <f>IF(K5="","",LEFT(TEXT(K5,"ddd"),2))</f>
      </c>
      <c r="L4" s="7">
        <f>IF(L5="","",LEFT(TEXT(L5,"ddd"),2))</f>
      </c>
      <c r="M4" s="7">
        <f>IF(M5="","",LEFT(TEXT(M5,"ddd"),2))</f>
      </c>
      <c r="N4" s="7">
        <f>IF(N5="","",LEFT(TEXT(N5,"ddd"),2))</f>
      </c>
      <c r="O4" s="7">
        <f>IF(O5="","",LEFT(TEXT(O5,"ddd"),2))</f>
      </c>
      <c r="P4" s="7">
        <f>IF(P5="","",LEFT(TEXT(P5,"ddd"),2))</f>
      </c>
      <c r="Q4" s="7">
        <f>IF(Q5="","",LEFT(TEXT(Q5,"ddd"),2))</f>
      </c>
      <c r="R4" s="7">
        <f>IF(R5="","",LEFT(TEXT(R5,"ddd"),2))</f>
      </c>
      <c r="S4" s="7">
        <f>IF(S5="","",LEFT(TEXT(S5,"ddd"),2))</f>
      </c>
      <c r="T4" s="7">
        <f>IF(T5="","",LEFT(TEXT(T5,"ddd"),2))</f>
      </c>
      <c r="U4" s="7">
        <f>IF(U5="","",LEFT(TEXT(U5,"ddd"),2))</f>
      </c>
      <c r="V4" s="7">
        <f>IF(V5="","",LEFT(TEXT(V5,"ddd"),2))</f>
      </c>
      <c r="W4" s="7">
        <f>IF(W5="","",LEFT(TEXT(W5,"ddd"),2))</f>
      </c>
      <c r="X4" s="7">
        <f>IF(X5="","",LEFT(TEXT(X5,"ddd"),2))</f>
      </c>
      <c r="Y4" s="7">
        <f>IF(Y5="","",LEFT(TEXT(Y5,"ddd"),2))</f>
      </c>
      <c r="Z4" s="7">
        <f>IF(Z5="","",LEFT(TEXT(Z5,"ddd"),2))</f>
      </c>
      <c r="AA4" s="7">
        <f>IF(AA5="","",LEFT(TEXT(AA5,"ddd"),2))</f>
      </c>
      <c r="AB4" s="7">
        <f>IF(AB5="","",LEFT(TEXT(AB5,"ddd"),2))</f>
      </c>
      <c r="AC4" s="7">
        <f>IF(AC5="","",LEFT(TEXT(AC5,"ddd"),2))</f>
      </c>
      <c r="AD4" s="7">
        <f>IF(AD5="","",LEFT(TEXT(AD5,"ddd"),2))</f>
      </c>
      <c r="AE4" s="7">
        <f>IF(AE5="","",LEFT(TEXT(AE5,"ddd"),2))</f>
      </c>
      <c r="AF4" s="7">
        <f>IF(AF5="","",LEFT(TEXT(AF5,"ddd"),2))</f>
      </c>
      <c r="AG4" s="7">
        <f>IF(AG5="","",LEFT(TEXT(AG5,"ddd"),2))</f>
      </c>
    </row>
    <row r="5" spans="1:37" x14ac:dyDescent="0.25">
      <c r="A5" s="8" t="s">
        <v>6</v>
      </c>
      <c r="B5" s="8" t="s">
        <v>7</v>
      </c>
      <c r="C5" s="9">
        <f>IF(MONTH($B$2+0)=MONTH($B$2),$B$2+0,"")</f>
      </c>
      <c r="D5" s="9">
        <f>IF(MONTH($B$2+1)=MONTH($B$2),$B$2+1,"")</f>
      </c>
      <c r="E5" s="9">
        <f>IF(MONTH($B$2+2)=MONTH($B$2),$B$2+2,"")</f>
      </c>
      <c r="F5" s="9">
        <f>IF(MONTH($B$2+3)=MONTH($B$2),$B$2+3,"")</f>
      </c>
      <c r="G5" s="9">
        <f>IF(MONTH($B$2+4)=MONTH($B$2),$B$2+4,"")</f>
      </c>
      <c r="H5" s="9">
        <f>IF(MONTH($B$2+5)=MONTH($B$2),$B$2+5,"")</f>
      </c>
      <c r="I5" s="9">
        <f>IF(MONTH($B$2+6)=MONTH($B$2),$B$2+6,"")</f>
      </c>
      <c r="J5" s="9">
        <f>IF(MONTH($B$2+7)=MONTH($B$2),$B$2+7,"")</f>
      </c>
      <c r="K5" s="9">
        <f>IF(MONTH($B$2+8)=MONTH($B$2),$B$2+8,"")</f>
      </c>
      <c r="L5" s="9">
        <f>IF(MONTH($B$2+9)=MONTH($B$2),$B$2+9,"")</f>
      </c>
      <c r="M5" s="9">
        <f>IF(MONTH($B$2+10)=MONTH($B$2),$B$2+10,"")</f>
      </c>
      <c r="N5" s="9">
        <f>IF(MONTH($B$2+11)=MONTH($B$2),$B$2+11,"")</f>
      </c>
      <c r="O5" s="9">
        <f>IF(MONTH($B$2+12)=MONTH($B$2),$B$2+12,"")</f>
      </c>
      <c r="P5" s="9">
        <f>IF(MONTH($B$2+13)=MONTH($B$2),$B$2+13,"")</f>
      </c>
      <c r="Q5" s="9">
        <f>IF(MONTH($B$2+14)=MONTH($B$2),$B$2+14,"")</f>
      </c>
      <c r="R5" s="9">
        <f>IF(MONTH($B$2+15)=MONTH($B$2),$B$2+15,"")</f>
      </c>
      <c r="S5" s="9">
        <f>IF(MONTH($B$2+16)=MONTH($B$2),$B$2+16,"")</f>
      </c>
      <c r="T5" s="9">
        <f>IF(MONTH($B$2+17)=MONTH($B$2),$B$2+17,"")</f>
      </c>
      <c r="U5" s="9">
        <f>IF(MONTH($B$2+18)=MONTH($B$2),$B$2+18,"")</f>
      </c>
      <c r="V5" s="9">
        <f>IF(MONTH($B$2+19)=MONTH($B$2),$B$2+19,"")</f>
      </c>
      <c r="W5" s="9">
        <f>IF(MONTH($B$2+20)=MONTH($B$2),$B$2+20,"")</f>
      </c>
      <c r="X5" s="9">
        <f>IF(MONTH($B$2+21)=MONTH($B$2),$B$2+21,"")</f>
      </c>
      <c r="Y5" s="9">
        <f>IF(MONTH($B$2+22)=MONTH($B$2),$B$2+22,"")</f>
      </c>
      <c r="Z5" s="9">
        <f>IF(MONTH($B$2+23)=MONTH($B$2),$B$2+23,"")</f>
      </c>
      <c r="AA5" s="9">
        <f>IF(MONTH($B$2+24)=MONTH($B$2),$B$2+24,"")</f>
      </c>
      <c r="AB5" s="9">
        <f>IF(MONTH($B$2+25)=MONTH($B$2),$B$2+25,"")</f>
      </c>
      <c r="AC5" s="9">
        <f>IF(MONTH($B$2+26)=MONTH($B$2),$B$2+26,"")</f>
      </c>
      <c r="AD5" s="9">
        <f>IF(MONTH($B$2+27)=MONTH($B$2),$B$2+27,"")</f>
      </c>
      <c r="AE5" s="9">
        <f>IF(MONTH($B$2+28)=MONTH($B$2),$B$2+28,"")</f>
      </c>
      <c r="AF5" s="9">
        <f>IF(MONTH($B$2+29)=MONTH($B$2),$B$2+29,"")</f>
      </c>
      <c r="AG5" s="9">
        <f>IF(MONTH($B$2+30)=MONTH($B$2),$B$2+30,"")</f>
      </c>
      <c r="AH5" s="10" t="s">
        <v>8</v>
      </c>
      <c r="AI5" s="10" t="s">
        <v>9</v>
      </c>
      <c r="AJ5" s="10" t="s">
        <v>10</v>
      </c>
      <c r="AK5" s="10" t="s">
        <v>11</v>
      </c>
    </row>
    <row r="6" spans="1:37" x14ac:dyDescent="0.25">
      <c r="A6" s="11" t="s">
        <v>12</v>
      </c>
      <c r="B6" s="11" t="s">
        <v>13</v>
      </c>
      <c r="C6" s="12" t="s">
        <v>14</v>
      </c>
      <c r="D6" s="12"/>
      <c r="E6" s="12"/>
      <c r="F6" s="12" t="s">
        <v>14</v>
      </c>
      <c r="G6" s="12" t="s">
        <v>15</v>
      </c>
      <c r="H6" s="12" t="s">
        <v>14</v>
      </c>
      <c r="I6" s="12" t="s">
        <v>16</v>
      </c>
      <c r="J6" s="12" t="s">
        <v>14</v>
      </c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3">
        <f>COUNTIF(C6:AG6,"P")+COUNTIF(C6:AG6,"WFH")+0.5*COUNTIF(C6:AG6,"H")</f>
      </c>
      <c r="AI6" s="14">
        <f>COUNTIF(C6:AG6,"A")</f>
      </c>
      <c r="AJ6" s="14">
        <f>COUNTIF(C6:AG6,"L")+COUNTIF(C6:AG6,"S")</f>
      </c>
      <c r="AK6" s="15">
        <f>IFERROR(AH6/COUNTA(C6:AG6),"")</f>
      </c>
    </row>
    <row r="7" spans="1:37" x14ac:dyDescent="0.25">
      <c r="A7" s="11" t="s">
        <v>17</v>
      </c>
      <c r="B7" s="11" t="s">
        <v>18</v>
      </c>
      <c r="C7" s="12" t="s">
        <v>14</v>
      </c>
      <c r="D7" s="12"/>
      <c r="E7" s="12"/>
      <c r="F7" s="12" t="s">
        <v>19</v>
      </c>
      <c r="G7" s="12" t="s">
        <v>19</v>
      </c>
      <c r="H7" s="12" t="s">
        <v>14</v>
      </c>
      <c r="I7" s="12" t="s">
        <v>14</v>
      </c>
      <c r="J7" s="12" t="s">
        <v>20</v>
      </c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3">
        <f>COUNTIF(C7:AG7,"P")+COUNTIF(C7:AG7,"WFH")+0.5*COUNTIF(C7:AG7,"H")</f>
      </c>
      <c r="AI7" s="14">
        <f>COUNTIF(C7:AG7,"A")</f>
      </c>
      <c r="AJ7" s="14">
        <f>COUNTIF(C7:AG7,"L")+COUNTIF(C7:AG7,"S")</f>
      </c>
      <c r="AK7" s="15">
        <f>IFERROR(AH7/COUNTA(C7:AG7),"")</f>
      </c>
    </row>
    <row r="8" spans="1:37" x14ac:dyDescent="0.25">
      <c r="A8" s="11" t="s">
        <v>21</v>
      </c>
      <c r="B8" s="11" t="s">
        <v>22</v>
      </c>
      <c r="C8" s="12" t="s">
        <v>14</v>
      </c>
      <c r="D8" s="12"/>
      <c r="E8" s="12"/>
      <c r="F8" s="12" t="s">
        <v>23</v>
      </c>
      <c r="G8" s="12" t="s">
        <v>14</v>
      </c>
      <c r="H8" s="12" t="s">
        <v>14</v>
      </c>
      <c r="I8" s="12" t="s">
        <v>14</v>
      </c>
      <c r="J8" s="12" t="s">
        <v>14</v>
      </c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3">
        <f>COUNTIF(C8:AG8,"P")+COUNTIF(C8:AG8,"WFH")+0.5*COUNTIF(C8:AG8,"H")</f>
      </c>
      <c r="AI8" s="14">
        <f>COUNTIF(C8:AG8,"A")</f>
      </c>
      <c r="AJ8" s="14">
        <f>COUNTIF(C8:AG8,"L")+COUNTIF(C8:AG8,"S")</f>
      </c>
      <c r="AK8" s="15">
        <f>IFERROR(AH8/COUNTA(C8:AG8),"")</f>
      </c>
    </row>
    <row r="9" spans="1:37" x14ac:dyDescent="0.25">
      <c r="A9" s="11"/>
      <c r="B9" s="11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3">
        <f>COUNTIF(C9:AG9,"P")+COUNTIF(C9:AG9,"WFH")+0.5*COUNTIF(C9:AG9,"H")</f>
      </c>
      <c r="AI9" s="14">
        <f>COUNTIF(C9:AG9,"A")</f>
      </c>
      <c r="AJ9" s="14">
        <f>COUNTIF(C9:AG9,"L")+COUNTIF(C9:AG9,"S")</f>
      </c>
      <c r="AK9" s="15">
        <f>IFERROR(AH9/COUNTA(C9:AG9),"")</f>
      </c>
    </row>
    <row r="10" spans="1:37" x14ac:dyDescent="0.25">
      <c r="A10" s="11"/>
      <c r="B10" s="11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3">
        <f>COUNTIF(C10:AG10,"P")+COUNTIF(C10:AG10,"WFH")+0.5*COUNTIF(C10:AG10,"H")</f>
      </c>
      <c r="AI10" s="14">
        <f>COUNTIF(C10:AG10,"A")</f>
      </c>
      <c r="AJ10" s="14">
        <f>COUNTIF(C10:AG10,"L")+COUNTIF(C10:AG10,"S")</f>
      </c>
      <c r="AK10" s="15">
        <f>IFERROR(AH10/COUNTA(C10:AG10),"")</f>
      </c>
    </row>
    <row r="11" spans="1:37" x14ac:dyDescent="0.25">
      <c r="A11" s="11"/>
      <c r="B11" s="11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3">
        <f>COUNTIF(C11:AG11,"P")+COUNTIF(C11:AG11,"WFH")+0.5*COUNTIF(C11:AG11,"H")</f>
      </c>
      <c r="AI11" s="14">
        <f>COUNTIF(C11:AG11,"A")</f>
      </c>
      <c r="AJ11" s="14">
        <f>COUNTIF(C11:AG11,"L")+COUNTIF(C11:AG11,"S")</f>
      </c>
      <c r="AK11" s="15">
        <f>IFERROR(AH11/COUNTA(C11:AG11),"")</f>
      </c>
    </row>
    <row r="12" spans="1:37" x14ac:dyDescent="0.25">
      <c r="A12" s="11"/>
      <c r="B12" s="11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>
        <f>COUNTIF(C12:AG12,"P")+COUNTIF(C12:AG12,"WFH")+0.5*COUNTIF(C12:AG12,"H")</f>
      </c>
      <c r="AI12" s="14">
        <f>COUNTIF(C12:AG12,"A")</f>
      </c>
      <c r="AJ12" s="14">
        <f>COUNTIF(C12:AG12,"L")+COUNTIF(C12:AG12,"S")</f>
      </c>
      <c r="AK12" s="15">
        <f>IFERROR(AH12/COUNTA(C12:AG12),"")</f>
      </c>
    </row>
    <row r="13" spans="1:37" x14ac:dyDescent="0.25">
      <c r="A13" s="11"/>
      <c r="B13" s="11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3">
        <f>COUNTIF(C13:AG13,"P")+COUNTIF(C13:AG13,"WFH")+0.5*COUNTIF(C13:AG13,"H")</f>
      </c>
      <c r="AI13" s="14">
        <f>COUNTIF(C13:AG13,"A")</f>
      </c>
      <c r="AJ13" s="14">
        <f>COUNTIF(C13:AG13,"L")+COUNTIF(C13:AG13,"S")</f>
      </c>
      <c r="AK13" s="15">
        <f>IFERROR(AH13/COUNTA(C13:AG13),"")</f>
      </c>
    </row>
    <row r="14" spans="1:37" x14ac:dyDescent="0.25">
      <c r="A14" s="11"/>
      <c r="B14" s="11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3">
        <f>COUNTIF(C14:AG14,"P")+COUNTIF(C14:AG14,"WFH")+0.5*COUNTIF(C14:AG14,"H")</f>
      </c>
      <c r="AI14" s="14">
        <f>COUNTIF(C14:AG14,"A")</f>
      </c>
      <c r="AJ14" s="14">
        <f>COUNTIF(C14:AG14,"L")+COUNTIF(C14:AG14,"S")</f>
      </c>
      <c r="AK14" s="15">
        <f>IFERROR(AH14/COUNTA(C14:AG14),"")</f>
      </c>
    </row>
    <row r="15" spans="1:37" x14ac:dyDescent="0.25">
      <c r="A15" s="11"/>
      <c r="B15" s="11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3">
        <f>COUNTIF(C15:AG15,"P")+COUNTIF(C15:AG15,"WFH")+0.5*COUNTIF(C15:AG15,"H")</f>
      </c>
      <c r="AI15" s="14">
        <f>COUNTIF(C15:AG15,"A")</f>
      </c>
      <c r="AJ15" s="14">
        <f>COUNTIF(C15:AG15,"L")+COUNTIF(C15:AG15,"S")</f>
      </c>
      <c r="AK15" s="15">
        <f>IFERROR(AH15/COUNTA(C15:AG15),"")</f>
      </c>
    </row>
    <row r="16" spans="1:37" x14ac:dyDescent="0.25">
      <c r="A16" s="11"/>
      <c r="B16" s="11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3">
        <f>COUNTIF(C16:AG16,"P")+COUNTIF(C16:AG16,"WFH")+0.5*COUNTIF(C16:AG16,"H")</f>
      </c>
      <c r="AI16" s="14">
        <f>COUNTIF(C16:AG16,"A")</f>
      </c>
      <c r="AJ16" s="14">
        <f>COUNTIF(C16:AG16,"L")+COUNTIF(C16:AG16,"S")</f>
      </c>
      <c r="AK16" s="15">
        <f>IFERROR(AH16/COUNTA(C16:AG16),"")</f>
      </c>
    </row>
    <row r="17" spans="1:37" x14ac:dyDescent="0.25">
      <c r="A17" s="11"/>
      <c r="B17" s="11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3">
        <f>COUNTIF(C17:AG17,"P")+COUNTIF(C17:AG17,"WFH")+0.5*COUNTIF(C17:AG17,"H")</f>
      </c>
      <c r="AI17" s="14">
        <f>COUNTIF(C17:AG17,"A")</f>
      </c>
      <c r="AJ17" s="14">
        <f>COUNTIF(C17:AG17,"L")+COUNTIF(C17:AG17,"S")</f>
      </c>
      <c r="AK17" s="15">
        <f>IFERROR(AH17/COUNTA(C17:AG17),"")</f>
      </c>
    </row>
    <row r="18" spans="1:37" x14ac:dyDescent="0.25">
      <c r="A18" s="11"/>
      <c r="B18" s="11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3">
        <f>COUNTIF(C18:AG18,"P")+COUNTIF(C18:AG18,"WFH")+0.5*COUNTIF(C18:AG18,"H")</f>
      </c>
      <c r="AI18" s="14">
        <f>COUNTIF(C18:AG18,"A")</f>
      </c>
      <c r="AJ18" s="14">
        <f>COUNTIF(C18:AG18,"L")+COUNTIF(C18:AG18,"S")</f>
      </c>
      <c r="AK18" s="15">
        <f>IFERROR(AH18/COUNTA(C18:AG18),"")</f>
      </c>
    </row>
    <row r="19" spans="1:37" x14ac:dyDescent="0.25">
      <c r="A19" s="11"/>
      <c r="B19" s="11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3">
        <f>COUNTIF(C19:AG19,"P")+COUNTIF(C19:AG19,"WFH")+0.5*COUNTIF(C19:AG19,"H")</f>
      </c>
      <c r="AI19" s="14">
        <f>COUNTIF(C19:AG19,"A")</f>
      </c>
      <c r="AJ19" s="14">
        <f>COUNTIF(C19:AG19,"L")+COUNTIF(C19:AG19,"S")</f>
      </c>
      <c r="AK19" s="15">
        <f>IFERROR(AH19/COUNTA(C19:AG19),"")</f>
      </c>
    </row>
    <row r="20" spans="1:37" x14ac:dyDescent="0.25">
      <c r="A20" s="11"/>
      <c r="B20" s="11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3">
        <f>COUNTIF(C20:AG20,"P")+COUNTIF(C20:AG20,"WFH")+0.5*COUNTIF(C20:AG20,"H")</f>
      </c>
      <c r="AI20" s="14">
        <f>COUNTIF(C20:AG20,"A")</f>
      </c>
      <c r="AJ20" s="14">
        <f>COUNTIF(C20:AG20,"L")+COUNTIF(C20:AG20,"S")</f>
      </c>
      <c r="AK20" s="15">
        <f>IFERROR(AH20/COUNTA(C20:AG20),"")</f>
      </c>
    </row>
    <row r="21" spans="1:37" x14ac:dyDescent="0.25">
      <c r="A21" s="11"/>
      <c r="B21" s="11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3">
        <f>COUNTIF(C21:AG21,"P")+COUNTIF(C21:AG21,"WFH")+0.5*COUNTIF(C21:AG21,"H")</f>
      </c>
      <c r="AI21" s="14">
        <f>COUNTIF(C21:AG21,"A")</f>
      </c>
      <c r="AJ21" s="14">
        <f>COUNTIF(C21:AG21,"L")+COUNTIF(C21:AG21,"S")</f>
      </c>
      <c r="AK21" s="15">
        <f>IFERROR(AH21/COUNTA(C21:AG21),"")</f>
      </c>
    </row>
    <row r="22" spans="1:37" x14ac:dyDescent="0.25">
      <c r="A22" s="11"/>
      <c r="B22" s="11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3">
        <f>COUNTIF(C22:AG22,"P")+COUNTIF(C22:AG22,"WFH")+0.5*COUNTIF(C22:AG22,"H")</f>
      </c>
      <c r="AI22" s="14">
        <f>COUNTIF(C22:AG22,"A")</f>
      </c>
      <c r="AJ22" s="14">
        <f>COUNTIF(C22:AG22,"L")+COUNTIF(C22:AG22,"S")</f>
      </c>
      <c r="AK22" s="15">
        <f>IFERROR(AH22/COUNTA(C22:AG22),"")</f>
      </c>
    </row>
    <row r="23" spans="1:37" x14ac:dyDescent="0.25">
      <c r="A23" s="11"/>
      <c r="B23" s="11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3">
        <f>COUNTIF(C23:AG23,"P")+COUNTIF(C23:AG23,"WFH")+0.5*COUNTIF(C23:AG23,"H")</f>
      </c>
      <c r="AI23" s="14">
        <f>COUNTIF(C23:AG23,"A")</f>
      </c>
      <c r="AJ23" s="14">
        <f>COUNTIF(C23:AG23,"L")+COUNTIF(C23:AG23,"S")</f>
      </c>
      <c r="AK23" s="15">
        <f>IFERROR(AH23/COUNTA(C23:AG23),"")</f>
      </c>
    </row>
    <row r="24" spans="1:37" x14ac:dyDescent="0.25">
      <c r="A24" s="11"/>
      <c r="B24" s="11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3">
        <f>COUNTIF(C24:AG24,"P")+COUNTIF(C24:AG24,"WFH")+0.5*COUNTIF(C24:AG24,"H")</f>
      </c>
      <c r="AI24" s="14">
        <f>COUNTIF(C24:AG24,"A")</f>
      </c>
      <c r="AJ24" s="14">
        <f>COUNTIF(C24:AG24,"L")+COUNTIF(C24:AG24,"S")</f>
      </c>
      <c r="AK24" s="15">
        <f>IFERROR(AH24/COUNTA(C24:AG24),"")</f>
      </c>
    </row>
    <row r="25" spans="1:37" x14ac:dyDescent="0.25">
      <c r="A25" s="11"/>
      <c r="B25" s="11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3">
        <f>COUNTIF(C25:AG25,"P")+COUNTIF(C25:AG25,"WFH")+0.5*COUNTIF(C25:AG25,"H")</f>
      </c>
      <c r="AI25" s="14">
        <f>COUNTIF(C25:AG25,"A")</f>
      </c>
      <c r="AJ25" s="14">
        <f>COUNTIF(C25:AG25,"L")+COUNTIF(C25:AG25,"S")</f>
      </c>
      <c r="AK25" s="15">
        <f>IFERROR(AH25/COUNTA(C25:AG25),"")</f>
      </c>
    </row>
    <row r="26" spans="1:37" x14ac:dyDescent="0.25">
      <c r="A26" s="11"/>
      <c r="B26" s="11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3">
        <f>COUNTIF(C26:AG26,"P")+COUNTIF(C26:AG26,"WFH")+0.5*COUNTIF(C26:AG26,"H")</f>
      </c>
      <c r="AI26" s="14">
        <f>COUNTIF(C26:AG26,"A")</f>
      </c>
      <c r="AJ26" s="14">
        <f>COUNTIF(C26:AG26,"L")+COUNTIF(C26:AG26,"S")</f>
      </c>
      <c r="AK26" s="15">
        <f>IFERROR(AH26/COUNTA(C26:AG26),"")</f>
      </c>
    </row>
    <row r="27" spans="1:37" x14ac:dyDescent="0.25">
      <c r="A27" s="11"/>
      <c r="B27" s="11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3">
        <f>COUNTIF(C27:AG27,"P")+COUNTIF(C27:AG27,"WFH")+0.5*COUNTIF(C27:AG27,"H")</f>
      </c>
      <c r="AI27" s="14">
        <f>COUNTIF(C27:AG27,"A")</f>
      </c>
      <c r="AJ27" s="14">
        <f>COUNTIF(C27:AG27,"L")+COUNTIF(C27:AG27,"S")</f>
      </c>
      <c r="AK27" s="15">
        <f>IFERROR(AH27/COUNTA(C27:AG27),"")</f>
      </c>
    </row>
    <row r="28" spans="1:37" x14ac:dyDescent="0.25">
      <c r="A28" s="11"/>
      <c r="B28" s="11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3">
        <f>COUNTIF(C28:AG28,"P")+COUNTIF(C28:AG28,"WFH")+0.5*COUNTIF(C28:AG28,"H")</f>
      </c>
      <c r="AI28" s="14">
        <f>COUNTIF(C28:AG28,"A")</f>
      </c>
      <c r="AJ28" s="14">
        <f>COUNTIF(C28:AG28,"L")+COUNTIF(C28:AG28,"S")</f>
      </c>
      <c r="AK28" s="15">
        <f>IFERROR(AH28/COUNTA(C28:AG28),"")</f>
      </c>
    </row>
    <row r="29" spans="1:37" x14ac:dyDescent="0.25">
      <c r="A29" s="11"/>
      <c r="B29" s="11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3">
        <f>COUNTIF(C29:AG29,"P")+COUNTIF(C29:AG29,"WFH")+0.5*COUNTIF(C29:AG29,"H")</f>
      </c>
      <c r="AI29" s="14">
        <f>COUNTIF(C29:AG29,"A")</f>
      </c>
      <c r="AJ29" s="14">
        <f>COUNTIF(C29:AG29,"L")+COUNTIF(C29:AG29,"S")</f>
      </c>
      <c r="AK29" s="15">
        <f>IFERROR(AH29/COUNTA(C29:AG29),"")</f>
      </c>
    </row>
    <row r="30" spans="1:37" x14ac:dyDescent="0.25">
      <c r="A30" s="11"/>
      <c r="B30" s="11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3">
        <f>COUNTIF(C30:AG30,"P")+COUNTIF(C30:AG30,"WFH")+0.5*COUNTIF(C30:AG30,"H")</f>
      </c>
      <c r="AI30" s="14">
        <f>COUNTIF(C30:AG30,"A")</f>
      </c>
      <c r="AJ30" s="14">
        <f>COUNTIF(C30:AG30,"L")+COUNTIF(C30:AG30,"S")</f>
      </c>
      <c r="AK30" s="15">
        <f>IFERROR(AH30/COUNTA(C30:AG30),"")</f>
      </c>
    </row>
    <row r="32" spans="1:1" x14ac:dyDescent="0.25">
      <c r="A32" s="16" t="s">
        <v>24</v>
      </c>
    </row>
  </sheetData>
  <conditionalFormatting sqref="C6:AG30">
    <cfRule type="expression" dxfId="0" priority="1">
      <formula>C6="A"</formula>
    </cfRule>
    <cfRule type="expression" dxfId="1" priority="2">
      <formula>OR(C6="L",C6="S")</formula>
    </cfRule>
    <cfRule type="expression" dxfId="2" priority="3">
      <formula>C6="WFH"</formula>
    </cfRule>
    <cfRule type="expression" dxfId="3" priority="4">
      <formula>C6="P"</formula>
    </cfRule>
    <cfRule type="expression" dxfId="4" priority="5">
      <formula>C$3="W"</formula>
    </cfRule>
  </conditionalFormatting>
  <dataValidations count="5">
    <dataValidation type="list" allowBlank="1" showErrorMessage="1" errorTitle="Invalid code" error="Use P, WFH, H, A, L or S" sqref="AA10:AG30">
      <formula1>"P,WFH,H,A,L,S"</formula1>
    </dataValidation>
    <dataValidation type="list" allowBlank="1" showErrorMessage="1" errorTitle="Invalid code" error="Use P, WFH, H, A, L or S" sqref="AA6:AG30">
      <formula1>"P,WFH,H,A,L,S"</formula1>
    </dataValidation>
    <dataValidation type="list" sqref="B3">
      <formula1>"Fri-Sat,Sat-Sun"</formula1>
    </dataValidation>
    <dataValidation type="list" allowBlank="1" showErrorMessage="1" errorTitle="Invalid code" error="Use P, WFH, H, A, L or S" sqref="C10:AG30">
      <formula1>"P,WFH,H,A,L,S"</formula1>
    </dataValidation>
    <dataValidation type="list" allowBlank="1" showErrorMessage="1" errorTitle="Invalid code" error="Use P, WFH, H, A, L or S" sqref="C6:AG30">
      <formula1>"P,WFH,H,A,L,S"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25</v>
      </c>
    </row>
    <row r="2" spans="1:1" x14ac:dyDescent="0.25">
      <c r="A2" s="18" t="s">
        <v>26</v>
      </c>
    </row>
    <row r="3" spans="1:1" x14ac:dyDescent="0.25">
      <c r="A3" s="18" t="s">
        <v>27</v>
      </c>
    </row>
    <row r="4" spans="1:1" x14ac:dyDescent="0.25">
      <c r="A4" s="18" t="s">
        <v>28</v>
      </c>
    </row>
    <row r="5" spans="1:1" x14ac:dyDescent="0.25">
      <c r="A5" s="18" t="s">
        <v>29</v>
      </c>
    </row>
    <row r="6" spans="1:1" x14ac:dyDescent="0.25">
      <c r="A6" s="18" t="s">
        <v>30</v>
      </c>
    </row>
    <row r="7" spans="1:1" x14ac:dyDescent="0.25">
      <c r="A7" s="18" t="s">
        <v>31</v>
      </c>
    </row>
    <row r="8" spans="1:1" x14ac:dyDescent="0.25">
      <c r="A8" s="18" t="s">
        <v>32</v>
      </c>
    </row>
    <row r="9" spans="1:1" x14ac:dyDescent="0.25">
      <c r="A9" s="18" t="s">
        <v>33</v>
      </c>
    </row>
    <row r="10" spans="1:1" x14ac:dyDescent="0.25">
      <c r="A10" s="18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Attendance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2026-10-06T05:49:23Z</dcterms:created>
  <dcterms:modified xsi:type="dcterms:W3CDTF">2026-10-06T05:49:23Z</dcterms:modified>
</cp:coreProperties>
</file>