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gister" state="visible" r:id="rId5"/>
    <sheet sheetId="3" name="Lists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<sst xmlns="http://schemas.openxmlformats.org/spreadsheetml/2006/main" count="98" uniqueCount="75">
  <si>
    <t>How to use this template</t>
  </si>
  <si>
    <t>Fixed Asset Register | Free template from simplifylearn.com</t>
  </si>
  <si>
    <t>Quick start</t>
  </si>
  <si>
    <t>1. Set the Report date at the top of the Register sheet (it shows today by default).</t>
  </si>
  <si>
    <t>2. List each asset: ID, description, category, location, who uses it, purchase date and cost (BHD).</t>
  </si>
  <si>
    <t>3. Enter the useful life in years. Depreciation and book value calculate automatically (straight-line method).</t>
  </si>
  <si>
    <t>4. Add the warranty end date to get "Expires soon" alerts 60 days before it ends.</t>
  </si>
  <si>
    <t>5. Set Condition to "Disposed" when an asset is sold or scrapped. It turns grey and is excluded from totals.</t>
  </si>
  <si>
    <t>Good to know</t>
  </si>
  <si>
    <t>• Straight-line depreciation = cost ÷ useful life, spread evenly over the years. Ask your accountant which lives and policies your business uses.</t>
  </si>
  <si>
    <t>• Label each asset with its Asset ID (a sticker or QR code) so physical checks are fast.</t>
  </si>
  <si>
    <t>• Do a physical check at least once a year and update locations and conditions.</t>
  </si>
  <si>
    <t>• Amounts use 3 decimals for Bahraini dinar. Change the cell format if you use another currency.</t>
  </si>
  <si>
    <t>Yellow cells = your input. White cells with formulas calculate automatically.</t>
  </si>
  <si>
    <t>Works in Excel and Google Sheets (File &gt; Import &gt; Upload). More free templates: simplifylearn.com</t>
  </si>
  <si>
    <t>Fixed Asset Register</t>
  </si>
  <si>
    <t>Free template from simplifylearn.com</t>
  </si>
  <si>
    <t>Report date:</t>
  </si>
  <si>
    <t>Assets in use:</t>
  </si>
  <si>
    <t>Total cost:</t>
  </si>
  <si>
    <t>Warranties expiring:</t>
  </si>
  <si>
    <t>Book value:</t>
  </si>
  <si>
    <t>Asset ID</t>
  </si>
  <si>
    <t>Description</t>
  </si>
  <si>
    <t>Category</t>
  </si>
  <si>
    <t>Location</t>
  </si>
  <si>
    <t>Assigned to</t>
  </si>
  <si>
    <t>Purchase date</t>
  </si>
  <si>
    <t>Cost (BHD)</t>
  </si>
  <si>
    <t>Useful life (yrs)</t>
  </si>
  <si>
    <t>Annual depreciation</t>
  </si>
  <si>
    <t>Accumulated depreciation</t>
  </si>
  <si>
    <t>Book value</t>
  </si>
  <si>
    <t>Condition</t>
  </si>
  <si>
    <t>Warranty ends</t>
  </si>
  <si>
    <t>Warranty status</t>
  </si>
  <si>
    <t>FA-001</t>
  </si>
  <si>
    <t>Dell laptop Latitude</t>
  </si>
  <si>
    <t>IT equipment</t>
  </si>
  <si>
    <t>Head Office</t>
  </si>
  <si>
    <t>Sara Ali</t>
  </si>
  <si>
    <t>Good</t>
  </si>
  <si>
    <t>FA-002</t>
  </si>
  <si>
    <t>HP LaserJet printer</t>
  </si>
  <si>
    <t>Admin</t>
  </si>
  <si>
    <t>Fair</t>
  </si>
  <si>
    <t>FA-003</t>
  </si>
  <si>
    <t>Office desks (x6)</t>
  </si>
  <si>
    <t>Furniture</t>
  </si>
  <si>
    <t>All staff</t>
  </si>
  <si>
    <t>FA-004</t>
  </si>
  <si>
    <t>Toyota Hiace van</t>
  </si>
  <si>
    <t>Vehicles</t>
  </si>
  <si>
    <t>Warehouse</t>
  </si>
  <si>
    <t>Operations</t>
  </si>
  <si>
    <t>FA-005</t>
  </si>
  <si>
    <t>Split AC unit 2 ton</t>
  </si>
  <si>
    <t>Equipment</t>
  </si>
  <si>
    <t>Branch 1</t>
  </si>
  <si>
    <t>FA-006</t>
  </si>
  <si>
    <t>POS terminal</t>
  </si>
  <si>
    <t>Cashier</t>
  </si>
  <si>
    <t>Disposed</t>
  </si>
  <si>
    <t>Categories</t>
  </si>
  <si>
    <t>Locations</t>
  </si>
  <si>
    <t>Branch 2</t>
  </si>
  <si>
    <t>Poor</t>
  </si>
  <si>
    <t>Machinery</t>
  </si>
  <si>
    <t>Fit-out</t>
  </si>
  <si>
    <t>Software</t>
  </si>
  <si>
    <t>Edit or add items in the yellow cells. Drop-downs use rows 2–15 of each column.</t>
  </si>
  <si>
    <t>Assets by Category</t>
  </si>
  <si>
    <t>Count</t>
  </si>
  <si>
    <t>Book value (BHD)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</si>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</sst>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#,##0.000"/>
  </numFmts>
  <fonts count="10" x14ac:knownFonts="1">
    <font>
      <color theme="1"/>
      <family val="2"/>
      <scheme val="minor"/>
      <sz val="11"/>
      <name val="Calibri"/>
    </font>
    <font>
      <b/>
      <color rgb="FFFFFFFF"/>
      <sz val="18"/>
    </font>
    <font>
      <color rgb="FF5F6B76"/>
      <sz val="10"/>
    </font>
    <font>
      <b/>
      <sz val="13"/>
    </font>
    <font>
      <sz val="11"/>
    </font>
    <font>
      <b/>
    </font>
    <font>
      <b/>
      <color rgb="FF0E7670"/>
      <sz val="12"/>
    </font>
    <font>
      <b/>
      <color rgb="FFB26B00"/>
      <sz val="12"/>
    </font>
    <font>
      <b/>
      <color rgb="FFFFFFFF"/>
    </font>
    <font>
      <i/>
      <color rgb="FF5F6B76"/>
    </font>
  </fonts>
  <fills count="6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1F7F6"/>
      </patternFill>
    </fill>
  </fills>
  <borders count="2">
    <border>
      <left/>
      <right/>
      <top/>
      <bottom/>
      <diagonal/>
    </border>
    <border>
      <left style="thin">
        <color rgb="FFD5E2E0"/>
      </left>
      <right style="thin">
        <color rgb="FFD5E2E0"/>
      </right>
      <top style="thin">
        <color rgb="FFD5E2E0"/>
      </top>
      <bottom style="thin">
        <color rgb="FFD5E2E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4" fillId="3" borderId="0" xfId="0" applyFont="1" applyFill="1"/>
    <xf numFmtId="0" fontId="5" fillId="0" borderId="0" xfId="0" applyFont="1"/>
    <xf numFmtId="164" fontId="0" fillId="3" borderId="1" xfId="0" applyNumberFormat="1" applyFill="1" applyBorder="1"/>
    <xf numFmtId="1" fontId="6" fillId="0" borderId="0" xfId="0" applyNumberFormat="1" applyFont="1"/>
    <xf numFmtId="165" fontId="6" fillId="0" borderId="0" xfId="0" applyNumberFormat="1" applyFont="1"/>
    <xf numFmtId="1" fontId="7" fillId="0" borderId="0" xfId="0" applyNumberFormat="1" applyFont="1"/>
    <xf numFmtId="0" fontId="8" fillId="4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0" fillId="5" borderId="1" xfId="0" applyFill="1" applyBorder="1"/>
    <xf numFmtId="164" fontId="0" fillId="5" borderId="1" xfId="0" applyNumberFormat="1" applyFill="1" applyBorder="1"/>
    <xf numFmtId="165" fontId="0" fillId="5" borderId="1" xfId="0" applyNumberFormat="1" applyFill="1" applyBorder="1"/>
    <xf numFmtId="0" fontId="8" fillId="4" borderId="0" xfId="0" applyFont="1" applyFill="1"/>
    <xf numFmtId="0" fontId="0" fillId="3" borderId="0" xfId="0" applyFill="1"/>
    <xf numFmtId="0" fontId="9" fillId="0" borderId="0" xfId="0" applyFont="1"/>
    <xf numFmtId="165" fontId="0" fillId="0" borderId="0" xfId="0" applyNumberFormat="1"/>
  </cellXfs>
  <cellStyles count="1">
    <cellStyle name="Normal" xfId="0" builtinId="0"/>
  </cellStyles>
  <dxfs count="4">
    <dxf>
      <font>
        <b/>
        <color rgb="FF9AA3AD"/>
      </font>
      <fill>
        <patternFill patternType="solid">
          <bgColor rgb="FFEFEFEF"/>
        </patternFill>
      </fill>
    </dxf>
    <dxf>
      <font>
        <b/>
        <color rgb="FF8A5A00"/>
      </font>
      <fill>
        <patternFill patternType="solid">
          <bgColor rgb="FFFFF1D6"/>
        </patternFill>
      </fill>
    </dxf>
    <dxf>
      <font>
        <b/>
        <color rgb="FFB42318"/>
      </font>
      <fill>
        <patternFill patternType="solid">
          <bgColor rgb="FFFDE8E7"/>
        </patternFill>
      </fill>
    </dxf>
    <dxf>
      <font>
        <b/>
        <color rgb="FFB4231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8"/>
  <sheetFormatPr defaultRowHeight="15" outlineLevelRow="0" outlineLevelCol="0" x14ac:dyDescent="55"/>
  <cols>
    <col min="1" max="1" width="100" customWidth="1"/>
  </cols>
  <sheetData>
    <row r="1" ht="32" customHeight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7" spans="1:1" x14ac:dyDescent="0.25">
      <c r="A17" s="5" t="s">
        <v>13</v>
      </c>
    </row>
    <row r="18" spans="1:1" x14ac:dyDescent="0.25">
      <c r="A18" s="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  <pageSetUpPr fitToPage="1"/>
  </sheetPr>
  <dimension ref="A1:N30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16" customWidth="1"/>
    <col min="4" max="4" width="14" customWidth="1"/>
    <col min="5" max="5" width="16" customWidth="1"/>
    <col min="6" max="6" width="13" customWidth="1"/>
    <col min="7" max="7" width="12" customWidth="1"/>
    <col min="9" max="9" width="12" customWidth="1"/>
    <col min="10" max="10" width="13" customWidth="1"/>
    <col min="11" max="11" width="12" customWidth="1"/>
    <col min="12" max="12" width="11" customWidth="1"/>
    <col min="13" max="13" width="13" customWidth="1"/>
    <col min="14" max="14" width="14" customWidth="1"/>
  </cols>
  <sheetData>
    <row r="1" ht="32" customHeight="1" spans="1:14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2" x14ac:dyDescent="0.25">
      <c r="A3" s="6" t="s">
        <v>17</v>
      </c>
      <c r="B3" s="7">
        <f>TODAY()</f>
      </c>
      <c r="D3" s="6" t="s">
        <v>18</v>
      </c>
      <c r="E3" s="8">
        <f>COUNTIFS(B7:B306,"&lt;&gt;",L7:L306,"&lt;&gt;Disposed")</f>
      </c>
      <c r="G3" s="6" t="s">
        <v>19</v>
      </c>
      <c r="H3" s="9">
        <f>SUMIFS(G7:G306,L7:L306,"&lt;&gt;Disposed")</f>
      </c>
      <c r="J3" s="6" t="s">
        <v>20</v>
      </c>
      <c r="L3" s="10">
        <f>COUNTIF(N7:N306,"Expires soon")</f>
      </c>
    </row>
    <row r="4" spans="7:8" x14ac:dyDescent="0.25">
      <c r="G4" s="6" t="s">
        <v>21</v>
      </c>
      <c r="H4" s="9">
        <f>SUMIFS(K7:K306,L7:L306,"&lt;&gt;Disposed")</f>
      </c>
    </row>
    <row r="6" ht="30" customHeight="1" spans="1:14" x14ac:dyDescent="0.25">
      <c r="A6" s="11" t="s">
        <v>22</v>
      </c>
      <c r="B6" s="11" t="s">
        <v>23</v>
      </c>
      <c r="C6" s="11" t="s">
        <v>24</v>
      </c>
      <c r="D6" s="11" t="s">
        <v>25</v>
      </c>
      <c r="E6" s="11" t="s">
        <v>26</v>
      </c>
      <c r="F6" s="11" t="s">
        <v>27</v>
      </c>
      <c r="G6" s="11" t="s">
        <v>28</v>
      </c>
      <c r="H6" s="11" t="s">
        <v>29</v>
      </c>
      <c r="I6" s="11" t="s">
        <v>30</v>
      </c>
      <c r="J6" s="11" t="s">
        <v>31</v>
      </c>
      <c r="K6" s="11" t="s">
        <v>32</v>
      </c>
      <c r="L6" s="11" t="s">
        <v>33</v>
      </c>
      <c r="M6" s="11" t="s">
        <v>34</v>
      </c>
      <c r="N6" s="11" t="s">
        <v>35</v>
      </c>
    </row>
    <row r="7" spans="1:14" x14ac:dyDescent="0.25">
      <c r="A7" s="12" t="s">
        <v>36</v>
      </c>
      <c r="B7" s="12" t="s">
        <v>37</v>
      </c>
      <c r="C7" s="12" t="s">
        <v>38</v>
      </c>
      <c r="D7" s="12" t="s">
        <v>39</v>
      </c>
      <c r="E7" s="12" t="s">
        <v>40</v>
      </c>
      <c r="F7" s="13">
        <v>45323</v>
      </c>
      <c r="G7" s="14">
        <v>450</v>
      </c>
      <c r="H7" s="12">
        <v>3</v>
      </c>
      <c r="I7" s="14">
        <f>IF(OR(G7="",H7=""),"",G7/H7)</f>
      </c>
      <c r="J7" s="14">
        <f>IF(I7="","",MIN(G7,MAX(0,I7*YEARFRAC(F7,$B$3))))</f>
      </c>
      <c r="K7" s="14">
        <f>IF(J7="","",G7-J7)</f>
      </c>
      <c r="L7" s="12" t="s">
        <v>41</v>
      </c>
      <c r="M7" s="13">
        <v>46419</v>
      </c>
      <c r="N7" s="12">
        <f>IF(M7="","",IF(M7&lt;$B$3,"Expired",IF(M7-$B$3&lt;=60,"Expires soon","Valid")))</f>
      </c>
    </row>
    <row r="8" spans="1:14" x14ac:dyDescent="0.25">
      <c r="A8" s="15" t="s">
        <v>42</v>
      </c>
      <c r="B8" s="15" t="s">
        <v>43</v>
      </c>
      <c r="C8" s="15" t="s">
        <v>38</v>
      </c>
      <c r="D8" s="15" t="s">
        <v>39</v>
      </c>
      <c r="E8" s="15" t="s">
        <v>44</v>
      </c>
      <c r="F8" s="16">
        <v>45061</v>
      </c>
      <c r="G8" s="17">
        <v>180</v>
      </c>
      <c r="H8" s="15">
        <v>4</v>
      </c>
      <c r="I8" s="17">
        <f>IF(OR(G8="",H8=""),"",G8/H8)</f>
      </c>
      <c r="J8" s="17">
        <f>IF(I8="","",MIN(G8,MAX(0,I8*YEARFRAC(F8,$B$3))))</f>
      </c>
      <c r="K8" s="17">
        <f>IF(J8="","",G8-J8)</f>
      </c>
      <c r="L8" s="15" t="s">
        <v>45</v>
      </c>
      <c r="M8" s="16">
        <v>45427</v>
      </c>
      <c r="N8" s="15">
        <f>IF(M8="","",IF(M8&lt;$B$3,"Expired",IF(M8-$B$3&lt;=60,"Expires soon","Valid")))</f>
      </c>
    </row>
    <row r="9" spans="1:14" x14ac:dyDescent="0.25">
      <c r="A9" s="12" t="s">
        <v>46</v>
      </c>
      <c r="B9" s="12" t="s">
        <v>47</v>
      </c>
      <c r="C9" s="12" t="s">
        <v>48</v>
      </c>
      <c r="D9" s="12" t="s">
        <v>39</v>
      </c>
      <c r="E9" s="12" t="s">
        <v>49</v>
      </c>
      <c r="F9" s="13">
        <v>44571</v>
      </c>
      <c r="G9" s="14">
        <v>900</v>
      </c>
      <c r="H9" s="12">
        <v>7</v>
      </c>
      <c r="I9" s="14">
        <f>IF(OR(G9="",H9=""),"",G9/H9)</f>
      </c>
      <c r="J9" s="14">
        <f>IF(I9="","",MIN(G9,MAX(0,I9*YEARFRAC(F9,$B$3))))</f>
      </c>
      <c r="K9" s="14">
        <f>IF(J9="","",G9-J9)</f>
      </c>
      <c r="L9" s="12" t="s">
        <v>41</v>
      </c>
      <c r="M9" s="13"/>
      <c r="N9" s="12">
        <f>IF(M9="","",IF(M9&lt;$B$3,"Expired",IF(M9-$B$3&lt;=60,"Expires soon","Valid")))</f>
      </c>
    </row>
    <row r="10" spans="1:14" x14ac:dyDescent="0.25">
      <c r="A10" s="15" t="s">
        <v>50</v>
      </c>
      <c r="B10" s="15" t="s">
        <v>51</v>
      </c>
      <c r="C10" s="15" t="s">
        <v>52</v>
      </c>
      <c r="D10" s="15" t="s">
        <v>53</v>
      </c>
      <c r="E10" s="15" t="s">
        <v>54</v>
      </c>
      <c r="F10" s="16">
        <v>45170</v>
      </c>
      <c r="G10" s="17">
        <v>9500</v>
      </c>
      <c r="H10" s="15">
        <v>5</v>
      </c>
      <c r="I10" s="17">
        <f>IF(OR(G10="",H10=""),"",G10/H10)</f>
      </c>
      <c r="J10" s="17">
        <f>IF(I10="","",MIN(G10,MAX(0,I10*YEARFRAC(F10,$B$3))))</f>
      </c>
      <c r="K10" s="17">
        <f>IF(J10="","",G10-J10)</f>
      </c>
      <c r="L10" s="15" t="s">
        <v>41</v>
      </c>
      <c r="M10" s="16">
        <v>46357</v>
      </c>
      <c r="N10" s="15">
        <f>IF(M10="","",IF(M10&lt;$B$3,"Expired",IF(M10-$B$3&lt;=60,"Expires soon","Valid")))</f>
      </c>
    </row>
    <row r="11" spans="1:14" x14ac:dyDescent="0.25">
      <c r="A11" s="12" t="s">
        <v>55</v>
      </c>
      <c r="B11" s="12" t="s">
        <v>56</v>
      </c>
      <c r="C11" s="12" t="s">
        <v>57</v>
      </c>
      <c r="D11" s="12" t="s">
        <v>58</v>
      </c>
      <c r="E11" s="12" t="s">
        <v>58</v>
      </c>
      <c r="F11" s="13">
        <v>45828</v>
      </c>
      <c r="G11" s="14">
        <v>320</v>
      </c>
      <c r="H11" s="12">
        <v>6</v>
      </c>
      <c r="I11" s="14">
        <f>IF(OR(G11="",H11=""),"",G11/H11)</f>
      </c>
      <c r="J11" s="14">
        <f>IF(I11="","",MIN(G11,MAX(0,I11*YEARFRAC(F11,$B$3))))</f>
      </c>
      <c r="K11" s="14">
        <f>IF(J11="","",G11-J11)</f>
      </c>
      <c r="L11" s="12" t="s">
        <v>41</v>
      </c>
      <c r="M11" s="13">
        <v>46558</v>
      </c>
      <c r="N11" s="12">
        <f>IF(M11="","",IF(M11&lt;$B$3,"Expired",IF(M11-$B$3&lt;=60,"Expires soon","Valid")))</f>
      </c>
    </row>
    <row r="12" spans="1:14" x14ac:dyDescent="0.25">
      <c r="A12" s="15" t="s">
        <v>59</v>
      </c>
      <c r="B12" s="15" t="s">
        <v>60</v>
      </c>
      <c r="C12" s="15" t="s">
        <v>38</v>
      </c>
      <c r="D12" s="15" t="s">
        <v>58</v>
      </c>
      <c r="E12" s="15" t="s">
        <v>61</v>
      </c>
      <c r="F12" s="16">
        <v>43895</v>
      </c>
      <c r="G12" s="17">
        <v>250</v>
      </c>
      <c r="H12" s="15">
        <v>4</v>
      </c>
      <c r="I12" s="17">
        <f>IF(OR(G12="",H12=""),"",G12/H12)</f>
      </c>
      <c r="J12" s="17">
        <f>IF(I12="","",MIN(G12,MAX(0,I12*YEARFRAC(F12,$B$3))))</f>
      </c>
      <c r="K12" s="17">
        <f>IF(J12="","",G12-J12)</f>
      </c>
      <c r="L12" s="15" t="s">
        <v>62</v>
      </c>
      <c r="M12" s="16"/>
      <c r="N12" s="15">
        <f>IF(M12="","",IF(M12&lt;$B$3,"Expired",IF(M12-$B$3&lt;=60,"Expires soon","Valid")))</f>
      </c>
    </row>
    <row r="13" spans="1:14" x14ac:dyDescent="0.25">
      <c r="A13" s="12"/>
      <c r="B13" s="12"/>
      <c r="C13" s="12"/>
      <c r="D13" s="12"/>
      <c r="E13" s="12"/>
      <c r="F13" s="13"/>
      <c r="G13" s="14"/>
      <c r="H13" s="12"/>
      <c r="I13" s="14">
        <f>IF(OR(G13="",H13=""),"",G13/H13)</f>
      </c>
      <c r="J13" s="14">
        <f>IF(I13="","",MIN(G13,MAX(0,I13*YEARFRAC(F13,$B$3))))</f>
      </c>
      <c r="K13" s="14">
        <f>IF(J13="","",G13-J13)</f>
      </c>
      <c r="L13" s="12"/>
      <c r="M13" s="13"/>
      <c r="N13" s="12">
        <f>IF(M13="","",IF(M13&lt;$B$3,"Expired",IF(M13-$B$3&lt;=60,"Expires soon","Valid")))</f>
      </c>
    </row>
    <row r="14" spans="1:14" x14ac:dyDescent="0.25">
      <c r="A14" s="15"/>
      <c r="B14" s="15"/>
      <c r="C14" s="15"/>
      <c r="D14" s="15"/>
      <c r="E14" s="15"/>
      <c r="F14" s="16"/>
      <c r="G14" s="17"/>
      <c r="H14" s="15"/>
      <c r="I14" s="17">
        <f>IF(OR(G14="",H14=""),"",G14/H14)</f>
      </c>
      <c r="J14" s="17">
        <f>IF(I14="","",MIN(G14,MAX(0,I14*YEARFRAC(F14,$B$3))))</f>
      </c>
      <c r="K14" s="17">
        <f>IF(J14="","",G14-J14)</f>
      </c>
      <c r="L14" s="15"/>
      <c r="M14" s="16"/>
      <c r="N14" s="15">
        <f>IF(M14="","",IF(M14&lt;$B$3,"Expired",IF(M14-$B$3&lt;=60,"Expires soon","Valid")))</f>
      </c>
    </row>
    <row r="15" spans="1:14" x14ac:dyDescent="0.25">
      <c r="A15" s="12"/>
      <c r="B15" s="12"/>
      <c r="C15" s="12"/>
      <c r="D15" s="12"/>
      <c r="E15" s="12"/>
      <c r="F15" s="13"/>
      <c r="G15" s="14"/>
      <c r="H15" s="12"/>
      <c r="I15" s="14">
        <f>IF(OR(G15="",H15=""),"",G15/H15)</f>
      </c>
      <c r="J15" s="14">
        <f>IF(I15="","",MIN(G15,MAX(0,I15*YEARFRAC(F15,$B$3))))</f>
      </c>
      <c r="K15" s="14">
        <f>IF(J15="","",G15-J15)</f>
      </c>
      <c r="L15" s="12"/>
      <c r="M15" s="13"/>
      <c r="N15" s="12">
        <f>IF(M15="","",IF(M15&lt;$B$3,"Expired",IF(M15-$B$3&lt;=60,"Expires soon","Valid")))</f>
      </c>
    </row>
    <row r="16" spans="1:14" x14ac:dyDescent="0.25">
      <c r="A16" s="15"/>
      <c r="B16" s="15"/>
      <c r="C16" s="15"/>
      <c r="D16" s="15"/>
      <c r="E16" s="15"/>
      <c r="F16" s="16"/>
      <c r="G16" s="17"/>
      <c r="H16" s="15"/>
      <c r="I16" s="17">
        <f>IF(OR(G16="",H16=""),"",G16/H16)</f>
      </c>
      <c r="J16" s="17">
        <f>IF(I16="","",MIN(G16,MAX(0,I16*YEARFRAC(F16,$B$3))))</f>
      </c>
      <c r="K16" s="17">
        <f>IF(J16="","",G16-J16)</f>
      </c>
      <c r="L16" s="15"/>
      <c r="M16" s="16"/>
      <c r="N16" s="15">
        <f>IF(M16="","",IF(M16&lt;$B$3,"Expired",IF(M16-$B$3&lt;=60,"Expires soon","Valid")))</f>
      </c>
    </row>
    <row r="17" spans="1:14" x14ac:dyDescent="0.25">
      <c r="A17" s="12"/>
      <c r="B17" s="12"/>
      <c r="C17" s="12"/>
      <c r="D17" s="12"/>
      <c r="E17" s="12"/>
      <c r="F17" s="13"/>
      <c r="G17" s="14"/>
      <c r="H17" s="12"/>
      <c r="I17" s="14">
        <f>IF(OR(G17="",H17=""),"",G17/H17)</f>
      </c>
      <c r="J17" s="14">
        <f>IF(I17="","",MIN(G17,MAX(0,I17*YEARFRAC(F17,$B$3))))</f>
      </c>
      <c r="K17" s="14">
        <f>IF(J17="","",G17-J17)</f>
      </c>
      <c r="L17" s="12"/>
      <c r="M17" s="13"/>
      <c r="N17" s="12">
        <f>IF(M17="","",IF(M17&lt;$B$3,"Expired",IF(M17-$B$3&lt;=60,"Expires soon","Valid")))</f>
      </c>
    </row>
    <row r="18" spans="1:14" x14ac:dyDescent="0.25">
      <c r="A18" s="15"/>
      <c r="B18" s="15"/>
      <c r="C18" s="15"/>
      <c r="D18" s="15"/>
      <c r="E18" s="15"/>
      <c r="F18" s="16"/>
      <c r="G18" s="17"/>
      <c r="H18" s="15"/>
      <c r="I18" s="17">
        <f>IF(OR(G18="",H18=""),"",G18/H18)</f>
      </c>
      <c r="J18" s="17">
        <f>IF(I18="","",MIN(G18,MAX(0,I18*YEARFRAC(F18,$B$3))))</f>
      </c>
      <c r="K18" s="17">
        <f>IF(J18="","",G18-J18)</f>
      </c>
      <c r="L18" s="15"/>
      <c r="M18" s="16"/>
      <c r="N18" s="15">
        <f>IF(M18="","",IF(M18&lt;$B$3,"Expired",IF(M18-$B$3&lt;=60,"Expires soon","Valid")))</f>
      </c>
    </row>
    <row r="19" spans="1:14" x14ac:dyDescent="0.25">
      <c r="A19" s="12"/>
      <c r="B19" s="12"/>
      <c r="C19" s="12"/>
      <c r="D19" s="12"/>
      <c r="E19" s="12"/>
      <c r="F19" s="13"/>
      <c r="G19" s="14"/>
      <c r="H19" s="12"/>
      <c r="I19" s="14">
        <f>IF(OR(G19="",H19=""),"",G19/H19)</f>
      </c>
      <c r="J19" s="14">
        <f>IF(I19="","",MIN(G19,MAX(0,I19*YEARFRAC(F19,$B$3))))</f>
      </c>
      <c r="K19" s="14">
        <f>IF(J19="","",G19-J19)</f>
      </c>
      <c r="L19" s="12"/>
      <c r="M19" s="13"/>
      <c r="N19" s="12">
        <f>IF(M19="","",IF(M19&lt;$B$3,"Expired",IF(M19-$B$3&lt;=60,"Expires soon","Valid")))</f>
      </c>
    </row>
    <row r="20" spans="1:14" x14ac:dyDescent="0.25">
      <c r="A20" s="15"/>
      <c r="B20" s="15"/>
      <c r="C20" s="15"/>
      <c r="D20" s="15"/>
      <c r="E20" s="15"/>
      <c r="F20" s="16"/>
      <c r="G20" s="17"/>
      <c r="H20" s="15"/>
      <c r="I20" s="17">
        <f>IF(OR(G20="",H20=""),"",G20/H20)</f>
      </c>
      <c r="J20" s="17">
        <f>IF(I20="","",MIN(G20,MAX(0,I20*YEARFRAC(F20,$B$3))))</f>
      </c>
      <c r="K20" s="17">
        <f>IF(J20="","",G20-J20)</f>
      </c>
      <c r="L20" s="15"/>
      <c r="M20" s="16"/>
      <c r="N20" s="15">
        <f>IF(M20="","",IF(M20&lt;$B$3,"Expired",IF(M20-$B$3&lt;=60,"Expires soon","Valid")))</f>
      </c>
    </row>
    <row r="21" spans="1:14" x14ac:dyDescent="0.25">
      <c r="A21" s="12"/>
      <c r="B21" s="12"/>
      <c r="C21" s="12"/>
      <c r="D21" s="12"/>
      <c r="E21" s="12"/>
      <c r="F21" s="13"/>
      <c r="G21" s="14"/>
      <c r="H21" s="12"/>
      <c r="I21" s="14">
        <f>IF(OR(G21="",H21=""),"",G21/H21)</f>
      </c>
      <c r="J21" s="14">
        <f>IF(I21="","",MIN(G21,MAX(0,I21*YEARFRAC(F21,$B$3))))</f>
      </c>
      <c r="K21" s="14">
        <f>IF(J21="","",G21-J21)</f>
      </c>
      <c r="L21" s="12"/>
      <c r="M21" s="13"/>
      <c r="N21" s="12">
        <f>IF(M21="","",IF(M21&lt;$B$3,"Expired",IF(M21-$B$3&lt;=60,"Expires soon","Valid")))</f>
      </c>
    </row>
    <row r="22" spans="1:14" x14ac:dyDescent="0.25">
      <c r="A22" s="15"/>
      <c r="B22" s="15"/>
      <c r="C22" s="15"/>
      <c r="D22" s="15"/>
      <c r="E22" s="15"/>
      <c r="F22" s="16"/>
      <c r="G22" s="17"/>
      <c r="H22" s="15"/>
      <c r="I22" s="17">
        <f>IF(OR(G22="",H22=""),"",G22/H22)</f>
      </c>
      <c r="J22" s="17">
        <f>IF(I22="","",MIN(G22,MAX(0,I22*YEARFRAC(F22,$B$3))))</f>
      </c>
      <c r="K22" s="17">
        <f>IF(J22="","",G22-J22)</f>
      </c>
      <c r="L22" s="15"/>
      <c r="M22" s="16"/>
      <c r="N22" s="15">
        <f>IF(M22="","",IF(M22&lt;$B$3,"Expired",IF(M22-$B$3&lt;=60,"Expires soon","Valid")))</f>
      </c>
    </row>
    <row r="23" spans="1:14" x14ac:dyDescent="0.25">
      <c r="A23" s="12"/>
      <c r="B23" s="12"/>
      <c r="C23" s="12"/>
      <c r="D23" s="12"/>
      <c r="E23" s="12"/>
      <c r="F23" s="13"/>
      <c r="G23" s="14"/>
      <c r="H23" s="12"/>
      <c r="I23" s="14">
        <f>IF(OR(G23="",H23=""),"",G23/H23)</f>
      </c>
      <c r="J23" s="14">
        <f>IF(I23="","",MIN(G23,MAX(0,I23*YEARFRAC(F23,$B$3))))</f>
      </c>
      <c r="K23" s="14">
        <f>IF(J23="","",G23-J23)</f>
      </c>
      <c r="L23" s="12"/>
      <c r="M23" s="13"/>
      <c r="N23" s="12">
        <f>IF(M23="","",IF(M23&lt;$B$3,"Expired",IF(M23-$B$3&lt;=60,"Expires soon","Valid")))</f>
      </c>
    </row>
    <row r="24" spans="1:14" x14ac:dyDescent="0.25">
      <c r="A24" s="15"/>
      <c r="B24" s="15"/>
      <c r="C24" s="15"/>
      <c r="D24" s="15"/>
      <c r="E24" s="15"/>
      <c r="F24" s="16"/>
      <c r="G24" s="17"/>
      <c r="H24" s="15"/>
      <c r="I24" s="17">
        <f>IF(OR(G24="",H24=""),"",G24/H24)</f>
      </c>
      <c r="J24" s="17">
        <f>IF(I24="","",MIN(G24,MAX(0,I24*YEARFRAC(F24,$B$3))))</f>
      </c>
      <c r="K24" s="17">
        <f>IF(J24="","",G24-J24)</f>
      </c>
      <c r="L24" s="15"/>
      <c r="M24" s="16"/>
      <c r="N24" s="15">
        <f>IF(M24="","",IF(M24&lt;$B$3,"Expired",IF(M24-$B$3&lt;=60,"Expires soon","Valid")))</f>
      </c>
    </row>
    <row r="25" spans="1:14" x14ac:dyDescent="0.25">
      <c r="A25" s="12"/>
      <c r="B25" s="12"/>
      <c r="C25" s="12"/>
      <c r="D25" s="12"/>
      <c r="E25" s="12"/>
      <c r="F25" s="13"/>
      <c r="G25" s="14"/>
      <c r="H25" s="12"/>
      <c r="I25" s="14">
        <f>IF(OR(G25="",H25=""),"",G25/H25)</f>
      </c>
      <c r="J25" s="14">
        <f>IF(I25="","",MIN(G25,MAX(0,I25*YEARFRAC(F25,$B$3))))</f>
      </c>
      <c r="K25" s="14">
        <f>IF(J25="","",G25-J25)</f>
      </c>
      <c r="L25" s="12"/>
      <c r="M25" s="13"/>
      <c r="N25" s="12">
        <f>IF(M25="","",IF(M25&lt;$B$3,"Expired",IF(M25-$B$3&lt;=60,"Expires soon","Valid")))</f>
      </c>
    </row>
    <row r="26" spans="1:14" x14ac:dyDescent="0.25">
      <c r="A26" s="15"/>
      <c r="B26" s="15"/>
      <c r="C26" s="15"/>
      <c r="D26" s="15"/>
      <c r="E26" s="15"/>
      <c r="F26" s="16"/>
      <c r="G26" s="17"/>
      <c r="H26" s="15"/>
      <c r="I26" s="17">
        <f>IF(OR(G26="",H26=""),"",G26/H26)</f>
      </c>
      <c r="J26" s="17">
        <f>IF(I26="","",MIN(G26,MAX(0,I26*YEARFRAC(F26,$B$3))))</f>
      </c>
      <c r="K26" s="17">
        <f>IF(J26="","",G26-J26)</f>
      </c>
      <c r="L26" s="15"/>
      <c r="M26" s="16"/>
      <c r="N26" s="15">
        <f>IF(M26="","",IF(M26&lt;$B$3,"Expired",IF(M26-$B$3&lt;=60,"Expires soon","Valid")))</f>
      </c>
    </row>
    <row r="27" spans="1:14" x14ac:dyDescent="0.25">
      <c r="A27" s="12"/>
      <c r="B27" s="12"/>
      <c r="C27" s="12"/>
      <c r="D27" s="12"/>
      <c r="E27" s="12"/>
      <c r="F27" s="13"/>
      <c r="G27" s="14"/>
      <c r="H27" s="12"/>
      <c r="I27" s="14">
        <f>IF(OR(G27="",H27=""),"",G27/H27)</f>
      </c>
      <c r="J27" s="14">
        <f>IF(I27="","",MIN(G27,MAX(0,I27*YEARFRAC(F27,$B$3))))</f>
      </c>
      <c r="K27" s="14">
        <f>IF(J27="","",G27-J27)</f>
      </c>
      <c r="L27" s="12"/>
      <c r="M27" s="13"/>
      <c r="N27" s="12">
        <f>IF(M27="","",IF(M27&lt;$B$3,"Expired",IF(M27-$B$3&lt;=60,"Expires soon","Valid")))</f>
      </c>
    </row>
    <row r="28" spans="1:14" x14ac:dyDescent="0.25">
      <c r="A28" s="15"/>
      <c r="B28" s="15"/>
      <c r="C28" s="15"/>
      <c r="D28" s="15"/>
      <c r="E28" s="15"/>
      <c r="F28" s="16"/>
      <c r="G28" s="17"/>
      <c r="H28" s="15"/>
      <c r="I28" s="17">
        <f>IF(OR(G28="",H28=""),"",G28/H28)</f>
      </c>
      <c r="J28" s="17">
        <f>IF(I28="","",MIN(G28,MAX(0,I28*YEARFRAC(F28,$B$3))))</f>
      </c>
      <c r="K28" s="17">
        <f>IF(J28="","",G28-J28)</f>
      </c>
      <c r="L28" s="15"/>
      <c r="M28" s="16"/>
      <c r="N28" s="15">
        <f>IF(M28="","",IF(M28&lt;$B$3,"Expired",IF(M28-$B$3&lt;=60,"Expires soon","Valid")))</f>
      </c>
    </row>
    <row r="29" spans="1:14" x14ac:dyDescent="0.25">
      <c r="A29" s="12"/>
      <c r="B29" s="12"/>
      <c r="C29" s="12"/>
      <c r="D29" s="12"/>
      <c r="E29" s="12"/>
      <c r="F29" s="13"/>
      <c r="G29" s="14"/>
      <c r="H29" s="12"/>
      <c r="I29" s="14">
        <f>IF(OR(G29="",H29=""),"",G29/H29)</f>
      </c>
      <c r="J29" s="14">
        <f>IF(I29="","",MIN(G29,MAX(0,I29*YEARFRAC(F29,$B$3))))</f>
      </c>
      <c r="K29" s="14">
        <f>IF(J29="","",G29-J29)</f>
      </c>
      <c r="L29" s="12"/>
      <c r="M29" s="13"/>
      <c r="N29" s="12">
        <f>IF(M29="","",IF(M29&lt;$B$3,"Expired",IF(M29-$B$3&lt;=60,"Expires soon","Valid")))</f>
      </c>
    </row>
    <row r="30" spans="1:14" x14ac:dyDescent="0.25">
      <c r="A30" s="15"/>
      <c r="B30" s="15"/>
      <c r="C30" s="15"/>
      <c r="D30" s="15"/>
      <c r="E30" s="15"/>
      <c r="F30" s="16"/>
      <c r="G30" s="17"/>
      <c r="H30" s="15"/>
      <c r="I30" s="17">
        <f>IF(OR(G30="",H30=""),"",G30/H30)</f>
      </c>
      <c r="J30" s="17">
        <f>IF(I30="","",MIN(G30,MAX(0,I30*YEARFRAC(F30,$B$3))))</f>
      </c>
      <c r="K30" s="17">
        <f>IF(J30="","",G30-J30)</f>
      </c>
      <c r="L30" s="15"/>
      <c r="M30" s="16"/>
      <c r="N30" s="15">
        <f>IF(M30="","",IF(M30&lt;$B$3,"Expired",IF(M30-$B$3&lt;=60,"Expires soon","Valid")))</f>
      </c>
    </row>
    <row r="31" spans="1:14" x14ac:dyDescent="0.25">
      <c r="A31" s="12"/>
      <c r="B31" s="12"/>
      <c r="C31" s="12"/>
      <c r="D31" s="12"/>
      <c r="E31" s="12"/>
      <c r="F31" s="13"/>
      <c r="G31" s="14"/>
      <c r="H31" s="12"/>
      <c r="I31" s="14">
        <f>IF(OR(G31="",H31=""),"",G31/H31)</f>
      </c>
      <c r="J31" s="14">
        <f>IF(I31="","",MIN(G31,MAX(0,I31*YEARFRAC(F31,$B$3))))</f>
      </c>
      <c r="K31" s="14">
        <f>IF(J31="","",G31-J31)</f>
      </c>
      <c r="L31" s="12"/>
      <c r="M31" s="13"/>
      <c r="N31" s="12">
        <f>IF(M31="","",IF(M31&lt;$B$3,"Expired",IF(M31-$B$3&lt;=60,"Expires soon","Valid")))</f>
      </c>
    </row>
    <row r="32" spans="1:14" x14ac:dyDescent="0.25">
      <c r="A32" s="15"/>
      <c r="B32" s="15"/>
      <c r="C32" s="15"/>
      <c r="D32" s="15"/>
      <c r="E32" s="15"/>
      <c r="F32" s="16"/>
      <c r="G32" s="17"/>
      <c r="H32" s="15"/>
      <c r="I32" s="17">
        <f>IF(OR(G32="",H32=""),"",G32/H32)</f>
      </c>
      <c r="J32" s="17">
        <f>IF(I32="","",MIN(G32,MAX(0,I32*YEARFRAC(F32,$B$3))))</f>
      </c>
      <c r="K32" s="17">
        <f>IF(J32="","",G32-J32)</f>
      </c>
      <c r="L32" s="15"/>
      <c r="M32" s="16"/>
      <c r="N32" s="15">
        <f>IF(M32="","",IF(M32&lt;$B$3,"Expired",IF(M32-$B$3&lt;=60,"Expires soon","Valid")))</f>
      </c>
    </row>
    <row r="33" spans="1:14" x14ac:dyDescent="0.25">
      <c r="A33" s="12"/>
      <c r="B33" s="12"/>
      <c r="C33" s="12"/>
      <c r="D33" s="12"/>
      <c r="E33" s="12"/>
      <c r="F33" s="13"/>
      <c r="G33" s="14"/>
      <c r="H33" s="12"/>
      <c r="I33" s="14">
        <f>IF(OR(G33="",H33=""),"",G33/H33)</f>
      </c>
      <c r="J33" s="14">
        <f>IF(I33="","",MIN(G33,MAX(0,I33*YEARFRAC(F33,$B$3))))</f>
      </c>
      <c r="K33" s="14">
        <f>IF(J33="","",G33-J33)</f>
      </c>
      <c r="L33" s="12"/>
      <c r="M33" s="13"/>
      <c r="N33" s="12">
        <f>IF(M33="","",IF(M33&lt;$B$3,"Expired",IF(M33-$B$3&lt;=60,"Expires soon","Valid")))</f>
      </c>
    </row>
    <row r="34" spans="1:14" x14ac:dyDescent="0.25">
      <c r="A34" s="15"/>
      <c r="B34" s="15"/>
      <c r="C34" s="15"/>
      <c r="D34" s="15"/>
      <c r="E34" s="15"/>
      <c r="F34" s="16"/>
      <c r="G34" s="17"/>
      <c r="H34" s="15"/>
      <c r="I34" s="17">
        <f>IF(OR(G34="",H34=""),"",G34/H34)</f>
      </c>
      <c r="J34" s="17">
        <f>IF(I34="","",MIN(G34,MAX(0,I34*YEARFRAC(F34,$B$3))))</f>
      </c>
      <c r="K34" s="17">
        <f>IF(J34="","",G34-J34)</f>
      </c>
      <c r="L34" s="15"/>
      <c r="M34" s="16"/>
      <c r="N34" s="15">
        <f>IF(M34="","",IF(M34&lt;$B$3,"Expired",IF(M34-$B$3&lt;=60,"Expires soon","Valid")))</f>
      </c>
    </row>
    <row r="35" spans="1:14" x14ac:dyDescent="0.25">
      <c r="A35" s="12"/>
      <c r="B35" s="12"/>
      <c r="C35" s="12"/>
      <c r="D35" s="12"/>
      <c r="E35" s="12"/>
      <c r="F35" s="13"/>
      <c r="G35" s="14"/>
      <c r="H35" s="12"/>
      <c r="I35" s="14">
        <f>IF(OR(G35="",H35=""),"",G35/H35)</f>
      </c>
      <c r="J35" s="14">
        <f>IF(I35="","",MIN(G35,MAX(0,I35*YEARFRAC(F35,$B$3))))</f>
      </c>
      <c r="K35" s="14">
        <f>IF(J35="","",G35-J35)</f>
      </c>
      <c r="L35" s="12"/>
      <c r="M35" s="13"/>
      <c r="N35" s="12">
        <f>IF(M35="","",IF(M35&lt;$B$3,"Expired",IF(M35-$B$3&lt;=60,"Expires soon","Valid")))</f>
      </c>
    </row>
    <row r="36" spans="1:14" x14ac:dyDescent="0.25">
      <c r="A36" s="15"/>
      <c r="B36" s="15"/>
      <c r="C36" s="15"/>
      <c r="D36" s="15"/>
      <c r="E36" s="15"/>
      <c r="F36" s="16"/>
      <c r="G36" s="17"/>
      <c r="H36" s="15"/>
      <c r="I36" s="17">
        <f>IF(OR(G36="",H36=""),"",G36/H36)</f>
      </c>
      <c r="J36" s="17">
        <f>IF(I36="","",MIN(G36,MAX(0,I36*YEARFRAC(F36,$B$3))))</f>
      </c>
      <c r="K36" s="17">
        <f>IF(J36="","",G36-J36)</f>
      </c>
      <c r="L36" s="15"/>
      <c r="M36" s="16"/>
      <c r="N36" s="15">
        <f>IF(M36="","",IF(M36&lt;$B$3,"Expired",IF(M36-$B$3&lt;=60,"Expires soon","Valid")))</f>
      </c>
    </row>
    <row r="37" spans="1:14" x14ac:dyDescent="0.25">
      <c r="A37" s="12"/>
      <c r="B37" s="12"/>
      <c r="C37" s="12"/>
      <c r="D37" s="12"/>
      <c r="E37" s="12"/>
      <c r="F37" s="13"/>
      <c r="G37" s="14"/>
      <c r="H37" s="12"/>
      <c r="I37" s="14">
        <f>IF(OR(G37="",H37=""),"",G37/H37)</f>
      </c>
      <c r="J37" s="14">
        <f>IF(I37="","",MIN(G37,MAX(0,I37*YEARFRAC(F37,$B$3))))</f>
      </c>
      <c r="K37" s="14">
        <f>IF(J37="","",G37-J37)</f>
      </c>
      <c r="L37" s="12"/>
      <c r="M37" s="13"/>
      <c r="N37" s="12">
        <f>IF(M37="","",IF(M37&lt;$B$3,"Expired",IF(M37-$B$3&lt;=60,"Expires soon","Valid")))</f>
      </c>
    </row>
    <row r="38" spans="1:14" x14ac:dyDescent="0.25">
      <c r="A38" s="15"/>
      <c r="B38" s="15"/>
      <c r="C38" s="15"/>
      <c r="D38" s="15"/>
      <c r="E38" s="15"/>
      <c r="F38" s="16"/>
      <c r="G38" s="17"/>
      <c r="H38" s="15"/>
      <c r="I38" s="17">
        <f>IF(OR(G38="",H38=""),"",G38/H38)</f>
      </c>
      <c r="J38" s="17">
        <f>IF(I38="","",MIN(G38,MAX(0,I38*YEARFRAC(F38,$B$3))))</f>
      </c>
      <c r="K38" s="17">
        <f>IF(J38="","",G38-J38)</f>
      </c>
      <c r="L38" s="15"/>
      <c r="M38" s="16"/>
      <c r="N38" s="15">
        <f>IF(M38="","",IF(M38&lt;$B$3,"Expired",IF(M38-$B$3&lt;=60,"Expires soon","Valid")))</f>
      </c>
    </row>
    <row r="39" spans="1:14" x14ac:dyDescent="0.25">
      <c r="A39" s="12"/>
      <c r="B39" s="12"/>
      <c r="C39" s="12"/>
      <c r="D39" s="12"/>
      <c r="E39" s="12"/>
      <c r="F39" s="13"/>
      <c r="G39" s="14"/>
      <c r="H39" s="12"/>
      <c r="I39" s="14">
        <f>IF(OR(G39="",H39=""),"",G39/H39)</f>
      </c>
      <c r="J39" s="14">
        <f>IF(I39="","",MIN(G39,MAX(0,I39*YEARFRAC(F39,$B$3))))</f>
      </c>
      <c r="K39" s="14">
        <f>IF(J39="","",G39-J39)</f>
      </c>
      <c r="L39" s="12"/>
      <c r="M39" s="13"/>
      <c r="N39" s="12">
        <f>IF(M39="","",IF(M39&lt;$B$3,"Expired",IF(M39-$B$3&lt;=60,"Expires soon","Valid")))</f>
      </c>
    </row>
    <row r="40" spans="1:14" x14ac:dyDescent="0.25">
      <c r="A40" s="15"/>
      <c r="B40" s="15"/>
      <c r="C40" s="15"/>
      <c r="D40" s="15"/>
      <c r="E40" s="15"/>
      <c r="F40" s="16"/>
      <c r="G40" s="17"/>
      <c r="H40" s="15"/>
      <c r="I40" s="17">
        <f>IF(OR(G40="",H40=""),"",G40/H40)</f>
      </c>
      <c r="J40" s="17">
        <f>IF(I40="","",MIN(G40,MAX(0,I40*YEARFRAC(F40,$B$3))))</f>
      </c>
      <c r="K40" s="17">
        <f>IF(J40="","",G40-J40)</f>
      </c>
      <c r="L40" s="15"/>
      <c r="M40" s="16"/>
      <c r="N40" s="15">
        <f>IF(M40="","",IF(M40&lt;$B$3,"Expired",IF(M40-$B$3&lt;=60,"Expires soon","Valid")))</f>
      </c>
    </row>
    <row r="41" spans="1:14" x14ac:dyDescent="0.25">
      <c r="A41" s="12"/>
      <c r="B41" s="12"/>
      <c r="C41" s="12"/>
      <c r="D41" s="12"/>
      <c r="E41" s="12"/>
      <c r="F41" s="13"/>
      <c r="G41" s="14"/>
      <c r="H41" s="12"/>
      <c r="I41" s="14">
        <f>IF(OR(G41="",H41=""),"",G41/H41)</f>
      </c>
      <c r="J41" s="14">
        <f>IF(I41="","",MIN(G41,MAX(0,I41*YEARFRAC(F41,$B$3))))</f>
      </c>
      <c r="K41" s="14">
        <f>IF(J41="","",G41-J41)</f>
      </c>
      <c r="L41" s="12"/>
      <c r="M41" s="13"/>
      <c r="N41" s="12">
        <f>IF(M41="","",IF(M41&lt;$B$3,"Expired",IF(M41-$B$3&lt;=60,"Expires soon","Valid")))</f>
      </c>
    </row>
    <row r="42" spans="1:14" x14ac:dyDescent="0.25">
      <c r="A42" s="15"/>
      <c r="B42" s="15"/>
      <c r="C42" s="15"/>
      <c r="D42" s="15"/>
      <c r="E42" s="15"/>
      <c r="F42" s="16"/>
      <c r="G42" s="17"/>
      <c r="H42" s="15"/>
      <c r="I42" s="17">
        <f>IF(OR(G42="",H42=""),"",G42/H42)</f>
      </c>
      <c r="J42" s="17">
        <f>IF(I42="","",MIN(G42,MAX(0,I42*YEARFRAC(F42,$B$3))))</f>
      </c>
      <c r="K42" s="17">
        <f>IF(J42="","",G42-J42)</f>
      </c>
      <c r="L42" s="15"/>
      <c r="M42" s="16"/>
      <c r="N42" s="15">
        <f>IF(M42="","",IF(M42&lt;$B$3,"Expired",IF(M42-$B$3&lt;=60,"Expires soon","Valid")))</f>
      </c>
    </row>
    <row r="43" spans="1:14" x14ac:dyDescent="0.25">
      <c r="A43" s="12"/>
      <c r="B43" s="12"/>
      <c r="C43" s="12"/>
      <c r="D43" s="12"/>
      <c r="E43" s="12"/>
      <c r="F43" s="13"/>
      <c r="G43" s="14"/>
      <c r="H43" s="12"/>
      <c r="I43" s="14">
        <f>IF(OR(G43="",H43=""),"",G43/H43)</f>
      </c>
      <c r="J43" s="14">
        <f>IF(I43="","",MIN(G43,MAX(0,I43*YEARFRAC(F43,$B$3))))</f>
      </c>
      <c r="K43" s="14">
        <f>IF(J43="","",G43-J43)</f>
      </c>
      <c r="L43" s="12"/>
      <c r="M43" s="13"/>
      <c r="N43" s="12">
        <f>IF(M43="","",IF(M43&lt;$B$3,"Expired",IF(M43-$B$3&lt;=60,"Expires soon","Valid")))</f>
      </c>
    </row>
    <row r="44" spans="1:14" x14ac:dyDescent="0.25">
      <c r="A44" s="15"/>
      <c r="B44" s="15"/>
      <c r="C44" s="15"/>
      <c r="D44" s="15"/>
      <c r="E44" s="15"/>
      <c r="F44" s="16"/>
      <c r="G44" s="17"/>
      <c r="H44" s="15"/>
      <c r="I44" s="17">
        <f>IF(OR(G44="",H44=""),"",G44/H44)</f>
      </c>
      <c r="J44" s="17">
        <f>IF(I44="","",MIN(G44,MAX(0,I44*YEARFRAC(F44,$B$3))))</f>
      </c>
      <c r="K44" s="17">
        <f>IF(J44="","",G44-J44)</f>
      </c>
      <c r="L44" s="15"/>
      <c r="M44" s="16"/>
      <c r="N44" s="15">
        <f>IF(M44="","",IF(M44&lt;$B$3,"Expired",IF(M44-$B$3&lt;=60,"Expires soon","Valid")))</f>
      </c>
    </row>
    <row r="45" spans="1:14" x14ac:dyDescent="0.25">
      <c r="A45" s="12"/>
      <c r="B45" s="12"/>
      <c r="C45" s="12"/>
      <c r="D45" s="12"/>
      <c r="E45" s="12"/>
      <c r="F45" s="13"/>
      <c r="G45" s="14"/>
      <c r="H45" s="12"/>
      <c r="I45" s="14">
        <f>IF(OR(G45="",H45=""),"",G45/H45)</f>
      </c>
      <c r="J45" s="14">
        <f>IF(I45="","",MIN(G45,MAX(0,I45*YEARFRAC(F45,$B$3))))</f>
      </c>
      <c r="K45" s="14">
        <f>IF(J45="","",G45-J45)</f>
      </c>
      <c r="L45" s="12"/>
      <c r="M45" s="13"/>
      <c r="N45" s="12">
        <f>IF(M45="","",IF(M45&lt;$B$3,"Expired",IF(M45-$B$3&lt;=60,"Expires soon","Valid")))</f>
      </c>
    </row>
    <row r="46" spans="1:14" x14ac:dyDescent="0.25">
      <c r="A46" s="15"/>
      <c r="B46" s="15"/>
      <c r="C46" s="15"/>
      <c r="D46" s="15"/>
      <c r="E46" s="15"/>
      <c r="F46" s="16"/>
      <c r="G46" s="17"/>
      <c r="H46" s="15"/>
      <c r="I46" s="17">
        <f>IF(OR(G46="",H46=""),"",G46/H46)</f>
      </c>
      <c r="J46" s="17">
        <f>IF(I46="","",MIN(G46,MAX(0,I46*YEARFRAC(F46,$B$3))))</f>
      </c>
      <c r="K46" s="17">
        <f>IF(J46="","",G46-J46)</f>
      </c>
      <c r="L46" s="15"/>
      <c r="M46" s="16"/>
      <c r="N46" s="15">
        <f>IF(M46="","",IF(M46&lt;$B$3,"Expired",IF(M46-$B$3&lt;=60,"Expires soon","Valid")))</f>
      </c>
    </row>
    <row r="47" spans="1:14" x14ac:dyDescent="0.25">
      <c r="A47" s="12"/>
      <c r="B47" s="12"/>
      <c r="C47" s="12"/>
      <c r="D47" s="12"/>
      <c r="E47" s="12"/>
      <c r="F47" s="13"/>
      <c r="G47" s="14"/>
      <c r="H47" s="12"/>
      <c r="I47" s="14">
        <f>IF(OR(G47="",H47=""),"",G47/H47)</f>
      </c>
      <c r="J47" s="14">
        <f>IF(I47="","",MIN(G47,MAX(0,I47*YEARFRAC(F47,$B$3))))</f>
      </c>
      <c r="K47" s="14">
        <f>IF(J47="","",G47-J47)</f>
      </c>
      <c r="L47" s="12"/>
      <c r="M47" s="13"/>
      <c r="N47" s="12">
        <f>IF(M47="","",IF(M47&lt;$B$3,"Expired",IF(M47-$B$3&lt;=60,"Expires soon","Valid")))</f>
      </c>
    </row>
    <row r="48" spans="1:14" x14ac:dyDescent="0.25">
      <c r="A48" s="15"/>
      <c r="B48" s="15"/>
      <c r="C48" s="15"/>
      <c r="D48" s="15"/>
      <c r="E48" s="15"/>
      <c r="F48" s="16"/>
      <c r="G48" s="17"/>
      <c r="H48" s="15"/>
      <c r="I48" s="17">
        <f>IF(OR(G48="",H48=""),"",G48/H48)</f>
      </c>
      <c r="J48" s="17">
        <f>IF(I48="","",MIN(G48,MAX(0,I48*YEARFRAC(F48,$B$3))))</f>
      </c>
      <c r="K48" s="17">
        <f>IF(J48="","",G48-J48)</f>
      </c>
      <c r="L48" s="15"/>
      <c r="M48" s="16"/>
      <c r="N48" s="15">
        <f>IF(M48="","",IF(M48&lt;$B$3,"Expired",IF(M48-$B$3&lt;=60,"Expires soon","Valid")))</f>
      </c>
    </row>
    <row r="49" spans="1:14" x14ac:dyDescent="0.25">
      <c r="A49" s="12"/>
      <c r="B49" s="12"/>
      <c r="C49" s="12"/>
      <c r="D49" s="12"/>
      <c r="E49" s="12"/>
      <c r="F49" s="13"/>
      <c r="G49" s="14"/>
      <c r="H49" s="12"/>
      <c r="I49" s="14">
        <f>IF(OR(G49="",H49=""),"",G49/H49)</f>
      </c>
      <c r="J49" s="14">
        <f>IF(I49="","",MIN(G49,MAX(0,I49*YEARFRAC(F49,$B$3))))</f>
      </c>
      <c r="K49" s="14">
        <f>IF(J49="","",G49-J49)</f>
      </c>
      <c r="L49" s="12"/>
      <c r="M49" s="13"/>
      <c r="N49" s="12">
        <f>IF(M49="","",IF(M49&lt;$B$3,"Expired",IF(M49-$B$3&lt;=60,"Expires soon","Valid")))</f>
      </c>
    </row>
    <row r="50" spans="1:14" x14ac:dyDescent="0.25">
      <c r="A50" s="15"/>
      <c r="B50" s="15"/>
      <c r="C50" s="15"/>
      <c r="D50" s="15"/>
      <c r="E50" s="15"/>
      <c r="F50" s="16"/>
      <c r="G50" s="17"/>
      <c r="H50" s="15"/>
      <c r="I50" s="17">
        <f>IF(OR(G50="",H50=""),"",G50/H50)</f>
      </c>
      <c r="J50" s="17">
        <f>IF(I50="","",MIN(G50,MAX(0,I50*YEARFRAC(F50,$B$3))))</f>
      </c>
      <c r="K50" s="17">
        <f>IF(J50="","",G50-J50)</f>
      </c>
      <c r="L50" s="15"/>
      <c r="M50" s="16"/>
      <c r="N50" s="15">
        <f>IF(M50="","",IF(M50&lt;$B$3,"Expired",IF(M50-$B$3&lt;=60,"Expires soon","Valid")))</f>
      </c>
    </row>
    <row r="51" spans="1:14" x14ac:dyDescent="0.25">
      <c r="A51" s="12"/>
      <c r="B51" s="12"/>
      <c r="C51" s="12"/>
      <c r="D51" s="12"/>
      <c r="E51" s="12"/>
      <c r="F51" s="13"/>
      <c r="G51" s="14"/>
      <c r="H51" s="12"/>
      <c r="I51" s="14">
        <f>IF(OR(G51="",H51=""),"",G51/H51)</f>
      </c>
      <c r="J51" s="14">
        <f>IF(I51="","",MIN(G51,MAX(0,I51*YEARFRAC(F51,$B$3))))</f>
      </c>
      <c r="K51" s="14">
        <f>IF(J51="","",G51-J51)</f>
      </c>
      <c r="L51" s="12"/>
      <c r="M51" s="13"/>
      <c r="N51" s="12">
        <f>IF(M51="","",IF(M51&lt;$B$3,"Expired",IF(M51-$B$3&lt;=60,"Expires soon","Valid")))</f>
      </c>
    </row>
    <row r="52" spans="1:14" x14ac:dyDescent="0.25">
      <c r="A52" s="15"/>
      <c r="B52" s="15"/>
      <c r="C52" s="15"/>
      <c r="D52" s="15"/>
      <c r="E52" s="15"/>
      <c r="F52" s="16"/>
      <c r="G52" s="17"/>
      <c r="H52" s="15"/>
      <c r="I52" s="17">
        <f>IF(OR(G52="",H52=""),"",G52/H52)</f>
      </c>
      <c r="J52" s="17">
        <f>IF(I52="","",MIN(G52,MAX(0,I52*YEARFRAC(F52,$B$3))))</f>
      </c>
      <c r="K52" s="17">
        <f>IF(J52="","",G52-J52)</f>
      </c>
      <c r="L52" s="15"/>
      <c r="M52" s="16"/>
      <c r="N52" s="15">
        <f>IF(M52="","",IF(M52&lt;$B$3,"Expired",IF(M52-$B$3&lt;=60,"Expires soon","Valid")))</f>
      </c>
    </row>
    <row r="53" spans="1:14" x14ac:dyDescent="0.25">
      <c r="A53" s="12"/>
      <c r="B53" s="12"/>
      <c r="C53" s="12"/>
      <c r="D53" s="12"/>
      <c r="E53" s="12"/>
      <c r="F53" s="13"/>
      <c r="G53" s="14"/>
      <c r="H53" s="12"/>
      <c r="I53" s="14">
        <f>IF(OR(G53="",H53=""),"",G53/H53)</f>
      </c>
      <c r="J53" s="14">
        <f>IF(I53="","",MIN(G53,MAX(0,I53*YEARFRAC(F53,$B$3))))</f>
      </c>
      <c r="K53" s="14">
        <f>IF(J53="","",G53-J53)</f>
      </c>
      <c r="L53" s="12"/>
      <c r="M53" s="13"/>
      <c r="N53" s="12">
        <f>IF(M53="","",IF(M53&lt;$B$3,"Expired",IF(M53-$B$3&lt;=60,"Expires soon","Valid")))</f>
      </c>
    </row>
    <row r="54" spans="1:14" x14ac:dyDescent="0.25">
      <c r="A54" s="15"/>
      <c r="B54" s="15"/>
      <c r="C54" s="15"/>
      <c r="D54" s="15"/>
      <c r="E54" s="15"/>
      <c r="F54" s="16"/>
      <c r="G54" s="17"/>
      <c r="H54" s="15"/>
      <c r="I54" s="17">
        <f>IF(OR(G54="",H54=""),"",G54/H54)</f>
      </c>
      <c r="J54" s="17">
        <f>IF(I54="","",MIN(G54,MAX(0,I54*YEARFRAC(F54,$B$3))))</f>
      </c>
      <c r="K54" s="17">
        <f>IF(J54="","",G54-J54)</f>
      </c>
      <c r="L54" s="15"/>
      <c r="M54" s="16"/>
      <c r="N54" s="15">
        <f>IF(M54="","",IF(M54&lt;$B$3,"Expired",IF(M54-$B$3&lt;=60,"Expires soon","Valid")))</f>
      </c>
    </row>
    <row r="55" spans="1:14" x14ac:dyDescent="0.25">
      <c r="A55" s="12"/>
      <c r="B55" s="12"/>
      <c r="C55" s="12"/>
      <c r="D55" s="12"/>
      <c r="E55" s="12"/>
      <c r="F55" s="13"/>
      <c r="G55" s="14"/>
      <c r="H55" s="12"/>
      <c r="I55" s="14">
        <f>IF(OR(G55="",H55=""),"",G55/H55)</f>
      </c>
      <c r="J55" s="14">
        <f>IF(I55="","",MIN(G55,MAX(0,I55*YEARFRAC(F55,$B$3))))</f>
      </c>
      <c r="K55" s="14">
        <f>IF(J55="","",G55-J55)</f>
      </c>
      <c r="L55" s="12"/>
      <c r="M55" s="13"/>
      <c r="N55" s="12">
        <f>IF(M55="","",IF(M55&lt;$B$3,"Expired",IF(M55-$B$3&lt;=60,"Expires soon","Valid")))</f>
      </c>
    </row>
    <row r="56" spans="1:14" x14ac:dyDescent="0.25">
      <c r="A56" s="15"/>
      <c r="B56" s="15"/>
      <c r="C56" s="15"/>
      <c r="D56" s="15"/>
      <c r="E56" s="15"/>
      <c r="F56" s="16"/>
      <c r="G56" s="17"/>
      <c r="H56" s="15"/>
      <c r="I56" s="17">
        <f>IF(OR(G56="",H56=""),"",G56/H56)</f>
      </c>
      <c r="J56" s="17">
        <f>IF(I56="","",MIN(G56,MAX(0,I56*YEARFRAC(F56,$B$3))))</f>
      </c>
      <c r="K56" s="17">
        <f>IF(J56="","",G56-J56)</f>
      </c>
      <c r="L56" s="15"/>
      <c r="M56" s="16"/>
      <c r="N56" s="15">
        <f>IF(M56="","",IF(M56&lt;$B$3,"Expired",IF(M56-$B$3&lt;=60,"Expires soon","Valid")))</f>
      </c>
    </row>
    <row r="57" spans="1:14" x14ac:dyDescent="0.25">
      <c r="A57" s="12"/>
      <c r="B57" s="12"/>
      <c r="C57" s="12"/>
      <c r="D57" s="12"/>
      <c r="E57" s="12"/>
      <c r="F57" s="13"/>
      <c r="G57" s="14"/>
      <c r="H57" s="12"/>
      <c r="I57" s="14">
        <f>IF(OR(G57="",H57=""),"",G57/H57)</f>
      </c>
      <c r="J57" s="14">
        <f>IF(I57="","",MIN(G57,MAX(0,I57*YEARFRAC(F57,$B$3))))</f>
      </c>
      <c r="K57" s="14">
        <f>IF(J57="","",G57-J57)</f>
      </c>
      <c r="L57" s="12"/>
      <c r="M57" s="13"/>
      <c r="N57" s="12">
        <f>IF(M57="","",IF(M57&lt;$B$3,"Expired",IF(M57-$B$3&lt;=60,"Expires soon","Valid")))</f>
      </c>
    </row>
    <row r="58" spans="1:14" x14ac:dyDescent="0.25">
      <c r="A58" s="15"/>
      <c r="B58" s="15"/>
      <c r="C58" s="15"/>
      <c r="D58" s="15"/>
      <c r="E58" s="15"/>
      <c r="F58" s="16"/>
      <c r="G58" s="17"/>
      <c r="H58" s="15"/>
      <c r="I58" s="17">
        <f>IF(OR(G58="",H58=""),"",G58/H58)</f>
      </c>
      <c r="J58" s="17">
        <f>IF(I58="","",MIN(G58,MAX(0,I58*YEARFRAC(F58,$B$3))))</f>
      </c>
      <c r="K58" s="17">
        <f>IF(J58="","",G58-J58)</f>
      </c>
      <c r="L58" s="15"/>
      <c r="M58" s="16"/>
      <c r="N58" s="15">
        <f>IF(M58="","",IF(M58&lt;$B$3,"Expired",IF(M58-$B$3&lt;=60,"Expires soon","Valid")))</f>
      </c>
    </row>
    <row r="59" spans="1:14" x14ac:dyDescent="0.25">
      <c r="A59" s="12"/>
      <c r="B59" s="12"/>
      <c r="C59" s="12"/>
      <c r="D59" s="12"/>
      <c r="E59" s="12"/>
      <c r="F59" s="13"/>
      <c r="G59" s="14"/>
      <c r="H59" s="12"/>
      <c r="I59" s="14">
        <f>IF(OR(G59="",H59=""),"",G59/H59)</f>
      </c>
      <c r="J59" s="14">
        <f>IF(I59="","",MIN(G59,MAX(0,I59*YEARFRAC(F59,$B$3))))</f>
      </c>
      <c r="K59" s="14">
        <f>IF(J59="","",G59-J59)</f>
      </c>
      <c r="L59" s="12"/>
      <c r="M59" s="13"/>
      <c r="N59" s="12">
        <f>IF(M59="","",IF(M59&lt;$B$3,"Expired",IF(M59-$B$3&lt;=60,"Expires soon","Valid")))</f>
      </c>
    </row>
    <row r="60" spans="1:14" x14ac:dyDescent="0.25">
      <c r="A60" s="15"/>
      <c r="B60" s="15"/>
      <c r="C60" s="15"/>
      <c r="D60" s="15"/>
      <c r="E60" s="15"/>
      <c r="F60" s="16"/>
      <c r="G60" s="17"/>
      <c r="H60" s="15"/>
      <c r="I60" s="17">
        <f>IF(OR(G60="",H60=""),"",G60/H60)</f>
      </c>
      <c r="J60" s="17">
        <f>IF(I60="","",MIN(G60,MAX(0,I60*YEARFRAC(F60,$B$3))))</f>
      </c>
      <c r="K60" s="17">
        <f>IF(J60="","",G60-J60)</f>
      </c>
      <c r="L60" s="15"/>
      <c r="M60" s="16"/>
      <c r="N60" s="15">
        <f>IF(M60="","",IF(M60&lt;$B$3,"Expired",IF(M60-$B$3&lt;=60,"Expires soon","Valid")))</f>
      </c>
    </row>
    <row r="61" spans="1:14" x14ac:dyDescent="0.25">
      <c r="A61" s="12"/>
      <c r="B61" s="12"/>
      <c r="C61" s="12"/>
      <c r="D61" s="12"/>
      <c r="E61" s="12"/>
      <c r="F61" s="13"/>
      <c r="G61" s="14"/>
      <c r="H61" s="12"/>
      <c r="I61" s="14">
        <f>IF(OR(G61="",H61=""),"",G61/H61)</f>
      </c>
      <c r="J61" s="14">
        <f>IF(I61="","",MIN(G61,MAX(0,I61*YEARFRAC(F61,$B$3))))</f>
      </c>
      <c r="K61" s="14">
        <f>IF(J61="","",G61-J61)</f>
      </c>
      <c r="L61" s="12"/>
      <c r="M61" s="13"/>
      <c r="N61" s="12">
        <f>IF(M61="","",IF(M61&lt;$B$3,"Expired",IF(M61-$B$3&lt;=60,"Expires soon","Valid")))</f>
      </c>
    </row>
    <row r="62" spans="1:14" x14ac:dyDescent="0.25">
      <c r="A62" s="15"/>
      <c r="B62" s="15"/>
      <c r="C62" s="15"/>
      <c r="D62" s="15"/>
      <c r="E62" s="15"/>
      <c r="F62" s="16"/>
      <c r="G62" s="17"/>
      <c r="H62" s="15"/>
      <c r="I62" s="17">
        <f>IF(OR(G62="",H62=""),"",G62/H62)</f>
      </c>
      <c r="J62" s="17">
        <f>IF(I62="","",MIN(G62,MAX(0,I62*YEARFRAC(F62,$B$3))))</f>
      </c>
      <c r="K62" s="17">
        <f>IF(J62="","",G62-J62)</f>
      </c>
      <c r="L62" s="15"/>
      <c r="M62" s="16"/>
      <c r="N62" s="15">
        <f>IF(M62="","",IF(M62&lt;$B$3,"Expired",IF(M62-$B$3&lt;=60,"Expires soon","Valid")))</f>
      </c>
    </row>
    <row r="63" spans="1:14" x14ac:dyDescent="0.25">
      <c r="A63" s="12"/>
      <c r="B63" s="12"/>
      <c r="C63" s="12"/>
      <c r="D63" s="12"/>
      <c r="E63" s="12"/>
      <c r="F63" s="13"/>
      <c r="G63" s="14"/>
      <c r="H63" s="12"/>
      <c r="I63" s="14">
        <f>IF(OR(G63="",H63=""),"",G63/H63)</f>
      </c>
      <c r="J63" s="14">
        <f>IF(I63="","",MIN(G63,MAX(0,I63*YEARFRAC(F63,$B$3))))</f>
      </c>
      <c r="K63" s="14">
        <f>IF(J63="","",G63-J63)</f>
      </c>
      <c r="L63" s="12"/>
      <c r="M63" s="13"/>
      <c r="N63" s="12">
        <f>IF(M63="","",IF(M63&lt;$B$3,"Expired",IF(M63-$B$3&lt;=60,"Expires soon","Valid")))</f>
      </c>
    </row>
    <row r="64" spans="1:14" x14ac:dyDescent="0.25">
      <c r="A64" s="15"/>
      <c r="B64" s="15"/>
      <c r="C64" s="15"/>
      <c r="D64" s="15"/>
      <c r="E64" s="15"/>
      <c r="F64" s="16"/>
      <c r="G64" s="17"/>
      <c r="H64" s="15"/>
      <c r="I64" s="17">
        <f>IF(OR(G64="",H64=""),"",G64/H64)</f>
      </c>
      <c r="J64" s="17">
        <f>IF(I64="","",MIN(G64,MAX(0,I64*YEARFRAC(F64,$B$3))))</f>
      </c>
      <c r="K64" s="17">
        <f>IF(J64="","",G64-J64)</f>
      </c>
      <c r="L64" s="15"/>
      <c r="M64" s="16"/>
      <c r="N64" s="15">
        <f>IF(M64="","",IF(M64&lt;$B$3,"Expired",IF(M64-$B$3&lt;=60,"Expires soon","Valid")))</f>
      </c>
    </row>
    <row r="65" spans="1:14" x14ac:dyDescent="0.25">
      <c r="A65" s="12"/>
      <c r="B65" s="12"/>
      <c r="C65" s="12"/>
      <c r="D65" s="12"/>
      <c r="E65" s="12"/>
      <c r="F65" s="13"/>
      <c r="G65" s="14"/>
      <c r="H65" s="12"/>
      <c r="I65" s="14">
        <f>IF(OR(G65="",H65=""),"",G65/H65)</f>
      </c>
      <c r="J65" s="14">
        <f>IF(I65="","",MIN(G65,MAX(0,I65*YEARFRAC(F65,$B$3))))</f>
      </c>
      <c r="K65" s="14">
        <f>IF(J65="","",G65-J65)</f>
      </c>
      <c r="L65" s="12"/>
      <c r="M65" s="13"/>
      <c r="N65" s="12">
        <f>IF(M65="","",IF(M65&lt;$B$3,"Expired",IF(M65-$B$3&lt;=60,"Expires soon","Valid")))</f>
      </c>
    </row>
    <row r="66" spans="1:14" x14ac:dyDescent="0.25">
      <c r="A66" s="15"/>
      <c r="B66" s="15"/>
      <c r="C66" s="15"/>
      <c r="D66" s="15"/>
      <c r="E66" s="15"/>
      <c r="F66" s="16"/>
      <c r="G66" s="17"/>
      <c r="H66" s="15"/>
      <c r="I66" s="17">
        <f>IF(OR(G66="",H66=""),"",G66/H66)</f>
      </c>
      <c r="J66" s="17">
        <f>IF(I66="","",MIN(G66,MAX(0,I66*YEARFRAC(F66,$B$3))))</f>
      </c>
      <c r="K66" s="17">
        <f>IF(J66="","",G66-J66)</f>
      </c>
      <c r="L66" s="15"/>
      <c r="M66" s="16"/>
      <c r="N66" s="15">
        <f>IF(M66="","",IF(M66&lt;$B$3,"Expired",IF(M66-$B$3&lt;=60,"Expires soon","Valid")))</f>
      </c>
    </row>
    <row r="67" spans="1:14" x14ac:dyDescent="0.25">
      <c r="A67" s="12"/>
      <c r="B67" s="12"/>
      <c r="C67" s="12"/>
      <c r="D67" s="12"/>
      <c r="E67" s="12"/>
      <c r="F67" s="13"/>
      <c r="G67" s="14"/>
      <c r="H67" s="12"/>
      <c r="I67" s="14">
        <f>IF(OR(G67="",H67=""),"",G67/H67)</f>
      </c>
      <c r="J67" s="14">
        <f>IF(I67="","",MIN(G67,MAX(0,I67*YEARFRAC(F67,$B$3))))</f>
      </c>
      <c r="K67" s="14">
        <f>IF(J67="","",G67-J67)</f>
      </c>
      <c r="L67" s="12"/>
      <c r="M67" s="13"/>
      <c r="N67" s="12">
        <f>IF(M67="","",IF(M67&lt;$B$3,"Expired",IF(M67-$B$3&lt;=60,"Expires soon","Valid")))</f>
      </c>
    </row>
    <row r="68" spans="1:14" x14ac:dyDescent="0.25">
      <c r="A68" s="15"/>
      <c r="B68" s="15"/>
      <c r="C68" s="15"/>
      <c r="D68" s="15"/>
      <c r="E68" s="15"/>
      <c r="F68" s="16"/>
      <c r="G68" s="17"/>
      <c r="H68" s="15"/>
      <c r="I68" s="17">
        <f>IF(OR(G68="",H68=""),"",G68/H68)</f>
      </c>
      <c r="J68" s="17">
        <f>IF(I68="","",MIN(G68,MAX(0,I68*YEARFRAC(F68,$B$3))))</f>
      </c>
      <c r="K68" s="17">
        <f>IF(J68="","",G68-J68)</f>
      </c>
      <c r="L68" s="15"/>
      <c r="M68" s="16"/>
      <c r="N68" s="15">
        <f>IF(M68="","",IF(M68&lt;$B$3,"Expired",IF(M68-$B$3&lt;=60,"Expires soon","Valid")))</f>
      </c>
    </row>
    <row r="69" spans="1:14" x14ac:dyDescent="0.25">
      <c r="A69" s="12"/>
      <c r="B69" s="12"/>
      <c r="C69" s="12"/>
      <c r="D69" s="12"/>
      <c r="E69" s="12"/>
      <c r="F69" s="13"/>
      <c r="G69" s="14"/>
      <c r="H69" s="12"/>
      <c r="I69" s="14">
        <f>IF(OR(G69="",H69=""),"",G69/H69)</f>
      </c>
      <c r="J69" s="14">
        <f>IF(I69="","",MIN(G69,MAX(0,I69*YEARFRAC(F69,$B$3))))</f>
      </c>
      <c r="K69" s="14">
        <f>IF(J69="","",G69-J69)</f>
      </c>
      <c r="L69" s="12"/>
      <c r="M69" s="13"/>
      <c r="N69" s="12">
        <f>IF(M69="","",IF(M69&lt;$B$3,"Expired",IF(M69-$B$3&lt;=60,"Expires soon","Valid")))</f>
      </c>
    </row>
    <row r="70" spans="1:14" x14ac:dyDescent="0.25">
      <c r="A70" s="15"/>
      <c r="B70" s="15"/>
      <c r="C70" s="15"/>
      <c r="D70" s="15"/>
      <c r="E70" s="15"/>
      <c r="F70" s="16"/>
      <c r="G70" s="17"/>
      <c r="H70" s="15"/>
      <c r="I70" s="17">
        <f>IF(OR(G70="",H70=""),"",G70/H70)</f>
      </c>
      <c r="J70" s="17">
        <f>IF(I70="","",MIN(G70,MAX(0,I70*YEARFRAC(F70,$B$3))))</f>
      </c>
      <c r="K70" s="17">
        <f>IF(J70="","",G70-J70)</f>
      </c>
      <c r="L70" s="15"/>
      <c r="M70" s="16"/>
      <c r="N70" s="15">
        <f>IF(M70="","",IF(M70&lt;$B$3,"Expired",IF(M70-$B$3&lt;=60,"Expires soon","Valid")))</f>
      </c>
    </row>
    <row r="71" spans="1:14" x14ac:dyDescent="0.25">
      <c r="A71" s="12"/>
      <c r="B71" s="12"/>
      <c r="C71" s="12"/>
      <c r="D71" s="12"/>
      <c r="E71" s="12"/>
      <c r="F71" s="13"/>
      <c r="G71" s="14"/>
      <c r="H71" s="12"/>
      <c r="I71" s="14">
        <f>IF(OR(G71="",H71=""),"",G71/H71)</f>
      </c>
      <c r="J71" s="14">
        <f>IF(I71="","",MIN(G71,MAX(0,I71*YEARFRAC(F71,$B$3))))</f>
      </c>
      <c r="K71" s="14">
        <f>IF(J71="","",G71-J71)</f>
      </c>
      <c r="L71" s="12"/>
      <c r="M71" s="13"/>
      <c r="N71" s="12">
        <f>IF(M71="","",IF(M71&lt;$B$3,"Expired",IF(M71-$B$3&lt;=60,"Expires soon","Valid")))</f>
      </c>
    </row>
    <row r="72" spans="1:14" x14ac:dyDescent="0.25">
      <c r="A72" s="15"/>
      <c r="B72" s="15"/>
      <c r="C72" s="15"/>
      <c r="D72" s="15"/>
      <c r="E72" s="15"/>
      <c r="F72" s="16"/>
      <c r="G72" s="17"/>
      <c r="H72" s="15"/>
      <c r="I72" s="17">
        <f>IF(OR(G72="",H72=""),"",G72/H72)</f>
      </c>
      <c r="J72" s="17">
        <f>IF(I72="","",MIN(G72,MAX(0,I72*YEARFRAC(F72,$B$3))))</f>
      </c>
      <c r="K72" s="17">
        <f>IF(J72="","",G72-J72)</f>
      </c>
      <c r="L72" s="15"/>
      <c r="M72" s="16"/>
      <c r="N72" s="15">
        <f>IF(M72="","",IF(M72&lt;$B$3,"Expired",IF(M72-$B$3&lt;=60,"Expires soon","Valid")))</f>
      </c>
    </row>
    <row r="73" spans="1:14" x14ac:dyDescent="0.25">
      <c r="A73" s="12"/>
      <c r="B73" s="12"/>
      <c r="C73" s="12"/>
      <c r="D73" s="12"/>
      <c r="E73" s="12"/>
      <c r="F73" s="13"/>
      <c r="G73" s="14"/>
      <c r="H73" s="12"/>
      <c r="I73" s="14">
        <f>IF(OR(G73="",H73=""),"",G73/H73)</f>
      </c>
      <c r="J73" s="14">
        <f>IF(I73="","",MIN(G73,MAX(0,I73*YEARFRAC(F73,$B$3))))</f>
      </c>
      <c r="K73" s="14">
        <f>IF(J73="","",G73-J73)</f>
      </c>
      <c r="L73" s="12"/>
      <c r="M73" s="13"/>
      <c r="N73" s="12">
        <f>IF(M73="","",IF(M73&lt;$B$3,"Expired",IF(M73-$B$3&lt;=60,"Expires soon","Valid")))</f>
      </c>
    </row>
    <row r="74" spans="1:14" x14ac:dyDescent="0.25">
      <c r="A74" s="15"/>
      <c r="B74" s="15"/>
      <c r="C74" s="15"/>
      <c r="D74" s="15"/>
      <c r="E74" s="15"/>
      <c r="F74" s="16"/>
      <c r="G74" s="17"/>
      <c r="H74" s="15"/>
      <c r="I74" s="17">
        <f>IF(OR(G74="",H74=""),"",G74/H74)</f>
      </c>
      <c r="J74" s="17">
        <f>IF(I74="","",MIN(G74,MAX(0,I74*YEARFRAC(F74,$B$3))))</f>
      </c>
      <c r="K74" s="17">
        <f>IF(J74="","",G74-J74)</f>
      </c>
      <c r="L74" s="15"/>
      <c r="M74" s="16"/>
      <c r="N74" s="15">
        <f>IF(M74="","",IF(M74&lt;$B$3,"Expired",IF(M74-$B$3&lt;=60,"Expires soon","Valid")))</f>
      </c>
    </row>
    <row r="75" spans="1:14" x14ac:dyDescent="0.25">
      <c r="A75" s="12"/>
      <c r="B75" s="12"/>
      <c r="C75" s="12"/>
      <c r="D75" s="12"/>
      <c r="E75" s="12"/>
      <c r="F75" s="13"/>
      <c r="G75" s="14"/>
      <c r="H75" s="12"/>
      <c r="I75" s="14">
        <f>IF(OR(G75="",H75=""),"",G75/H75)</f>
      </c>
      <c r="J75" s="14">
        <f>IF(I75="","",MIN(G75,MAX(0,I75*YEARFRAC(F75,$B$3))))</f>
      </c>
      <c r="K75" s="14">
        <f>IF(J75="","",G75-J75)</f>
      </c>
      <c r="L75" s="12"/>
      <c r="M75" s="13"/>
      <c r="N75" s="12">
        <f>IF(M75="","",IF(M75&lt;$B$3,"Expired",IF(M75-$B$3&lt;=60,"Expires soon","Valid")))</f>
      </c>
    </row>
    <row r="76" spans="1:14" x14ac:dyDescent="0.25">
      <c r="A76" s="15"/>
      <c r="B76" s="15"/>
      <c r="C76" s="15"/>
      <c r="D76" s="15"/>
      <c r="E76" s="15"/>
      <c r="F76" s="16"/>
      <c r="G76" s="17"/>
      <c r="H76" s="15"/>
      <c r="I76" s="17">
        <f>IF(OR(G76="",H76=""),"",G76/H76)</f>
      </c>
      <c r="J76" s="17">
        <f>IF(I76="","",MIN(G76,MAX(0,I76*YEARFRAC(F76,$B$3))))</f>
      </c>
      <c r="K76" s="17">
        <f>IF(J76="","",G76-J76)</f>
      </c>
      <c r="L76" s="15"/>
      <c r="M76" s="16"/>
      <c r="N76" s="15">
        <f>IF(M76="","",IF(M76&lt;$B$3,"Expired",IF(M76-$B$3&lt;=60,"Expires soon","Valid")))</f>
      </c>
    </row>
    <row r="77" spans="1:14" x14ac:dyDescent="0.25">
      <c r="A77" s="12"/>
      <c r="B77" s="12"/>
      <c r="C77" s="12"/>
      <c r="D77" s="12"/>
      <c r="E77" s="12"/>
      <c r="F77" s="13"/>
      <c r="G77" s="14"/>
      <c r="H77" s="12"/>
      <c r="I77" s="14">
        <f>IF(OR(G77="",H77=""),"",G77/H77)</f>
      </c>
      <c r="J77" s="14">
        <f>IF(I77="","",MIN(G77,MAX(0,I77*YEARFRAC(F77,$B$3))))</f>
      </c>
      <c r="K77" s="14">
        <f>IF(J77="","",G77-J77)</f>
      </c>
      <c r="L77" s="12"/>
      <c r="M77" s="13"/>
      <c r="N77" s="12">
        <f>IF(M77="","",IF(M77&lt;$B$3,"Expired",IF(M77-$B$3&lt;=60,"Expires soon","Valid")))</f>
      </c>
    </row>
    <row r="78" spans="1:14" x14ac:dyDescent="0.25">
      <c r="A78" s="15"/>
      <c r="B78" s="15"/>
      <c r="C78" s="15"/>
      <c r="D78" s="15"/>
      <c r="E78" s="15"/>
      <c r="F78" s="16"/>
      <c r="G78" s="17"/>
      <c r="H78" s="15"/>
      <c r="I78" s="17">
        <f>IF(OR(G78="",H78=""),"",G78/H78)</f>
      </c>
      <c r="J78" s="17">
        <f>IF(I78="","",MIN(G78,MAX(0,I78*YEARFRAC(F78,$B$3))))</f>
      </c>
      <c r="K78" s="17">
        <f>IF(J78="","",G78-J78)</f>
      </c>
      <c r="L78" s="15"/>
      <c r="M78" s="16"/>
      <c r="N78" s="15">
        <f>IF(M78="","",IF(M78&lt;$B$3,"Expired",IF(M78-$B$3&lt;=60,"Expires soon","Valid")))</f>
      </c>
    </row>
    <row r="79" spans="1:14" x14ac:dyDescent="0.25">
      <c r="A79" s="12"/>
      <c r="B79" s="12"/>
      <c r="C79" s="12"/>
      <c r="D79" s="12"/>
      <c r="E79" s="12"/>
      <c r="F79" s="13"/>
      <c r="G79" s="14"/>
      <c r="H79" s="12"/>
      <c r="I79" s="14">
        <f>IF(OR(G79="",H79=""),"",G79/H79)</f>
      </c>
      <c r="J79" s="14">
        <f>IF(I79="","",MIN(G79,MAX(0,I79*YEARFRAC(F79,$B$3))))</f>
      </c>
      <c r="K79" s="14">
        <f>IF(J79="","",G79-J79)</f>
      </c>
      <c r="L79" s="12"/>
      <c r="M79" s="13"/>
      <c r="N79" s="12">
        <f>IF(M79="","",IF(M79&lt;$B$3,"Expired",IF(M79-$B$3&lt;=60,"Expires soon","Valid")))</f>
      </c>
    </row>
    <row r="80" spans="1:14" x14ac:dyDescent="0.25">
      <c r="A80" s="15"/>
      <c r="B80" s="15"/>
      <c r="C80" s="15"/>
      <c r="D80" s="15"/>
      <c r="E80" s="15"/>
      <c r="F80" s="16"/>
      <c r="G80" s="17"/>
      <c r="H80" s="15"/>
      <c r="I80" s="17">
        <f>IF(OR(G80="",H80=""),"",G80/H80)</f>
      </c>
      <c r="J80" s="17">
        <f>IF(I80="","",MIN(G80,MAX(0,I80*YEARFRAC(F80,$B$3))))</f>
      </c>
      <c r="K80" s="17">
        <f>IF(J80="","",G80-J80)</f>
      </c>
      <c r="L80" s="15"/>
      <c r="M80" s="16"/>
      <c r="N80" s="15">
        <f>IF(M80="","",IF(M80&lt;$B$3,"Expired",IF(M80-$B$3&lt;=60,"Expires soon","Valid")))</f>
      </c>
    </row>
    <row r="81" spans="1:14" x14ac:dyDescent="0.25">
      <c r="A81" s="12"/>
      <c r="B81" s="12"/>
      <c r="C81" s="12"/>
      <c r="D81" s="12"/>
      <c r="E81" s="12"/>
      <c r="F81" s="13"/>
      <c r="G81" s="14"/>
      <c r="H81" s="12"/>
      <c r="I81" s="14">
        <f>IF(OR(G81="",H81=""),"",G81/H81)</f>
      </c>
      <c r="J81" s="14">
        <f>IF(I81="","",MIN(G81,MAX(0,I81*YEARFRAC(F81,$B$3))))</f>
      </c>
      <c r="K81" s="14">
        <f>IF(J81="","",G81-J81)</f>
      </c>
      <c r="L81" s="12"/>
      <c r="M81" s="13"/>
      <c r="N81" s="12">
        <f>IF(M81="","",IF(M81&lt;$B$3,"Expired",IF(M81-$B$3&lt;=60,"Expires soon","Valid")))</f>
      </c>
    </row>
    <row r="82" spans="1:14" x14ac:dyDescent="0.25">
      <c r="A82" s="15"/>
      <c r="B82" s="15"/>
      <c r="C82" s="15"/>
      <c r="D82" s="15"/>
      <c r="E82" s="15"/>
      <c r="F82" s="16"/>
      <c r="G82" s="17"/>
      <c r="H82" s="15"/>
      <c r="I82" s="17">
        <f>IF(OR(G82="",H82=""),"",G82/H82)</f>
      </c>
      <c r="J82" s="17">
        <f>IF(I82="","",MIN(G82,MAX(0,I82*YEARFRAC(F82,$B$3))))</f>
      </c>
      <c r="K82" s="17">
        <f>IF(J82="","",G82-J82)</f>
      </c>
      <c r="L82" s="15"/>
      <c r="M82" s="16"/>
      <c r="N82" s="15">
        <f>IF(M82="","",IF(M82&lt;$B$3,"Expired",IF(M82-$B$3&lt;=60,"Expires soon","Valid")))</f>
      </c>
    </row>
    <row r="83" spans="1:14" x14ac:dyDescent="0.25">
      <c r="A83" s="12"/>
      <c r="B83" s="12"/>
      <c r="C83" s="12"/>
      <c r="D83" s="12"/>
      <c r="E83" s="12"/>
      <c r="F83" s="13"/>
      <c r="G83" s="14"/>
      <c r="H83" s="12"/>
      <c r="I83" s="14">
        <f>IF(OR(G83="",H83=""),"",G83/H83)</f>
      </c>
      <c r="J83" s="14">
        <f>IF(I83="","",MIN(G83,MAX(0,I83*YEARFRAC(F83,$B$3))))</f>
      </c>
      <c r="K83" s="14">
        <f>IF(J83="","",G83-J83)</f>
      </c>
      <c r="L83" s="12"/>
      <c r="M83" s="13"/>
      <c r="N83" s="12">
        <f>IF(M83="","",IF(M83&lt;$B$3,"Expired",IF(M83-$B$3&lt;=60,"Expires soon","Valid")))</f>
      </c>
    </row>
    <row r="84" spans="1:14" x14ac:dyDescent="0.25">
      <c r="A84" s="15"/>
      <c r="B84" s="15"/>
      <c r="C84" s="15"/>
      <c r="D84" s="15"/>
      <c r="E84" s="15"/>
      <c r="F84" s="16"/>
      <c r="G84" s="17"/>
      <c r="H84" s="15"/>
      <c r="I84" s="17">
        <f>IF(OR(G84="",H84=""),"",G84/H84)</f>
      </c>
      <c r="J84" s="17">
        <f>IF(I84="","",MIN(G84,MAX(0,I84*YEARFRAC(F84,$B$3))))</f>
      </c>
      <c r="K84" s="17">
        <f>IF(J84="","",G84-J84)</f>
      </c>
      <c r="L84" s="15"/>
      <c r="M84" s="16"/>
      <c r="N84" s="15">
        <f>IF(M84="","",IF(M84&lt;$B$3,"Expired",IF(M84-$B$3&lt;=60,"Expires soon","Valid")))</f>
      </c>
    </row>
    <row r="85" spans="1:14" x14ac:dyDescent="0.25">
      <c r="A85" s="12"/>
      <c r="B85" s="12"/>
      <c r="C85" s="12"/>
      <c r="D85" s="12"/>
      <c r="E85" s="12"/>
      <c r="F85" s="13"/>
      <c r="G85" s="14"/>
      <c r="H85" s="12"/>
      <c r="I85" s="14">
        <f>IF(OR(G85="",H85=""),"",G85/H85)</f>
      </c>
      <c r="J85" s="14">
        <f>IF(I85="","",MIN(G85,MAX(0,I85*YEARFRAC(F85,$B$3))))</f>
      </c>
      <c r="K85" s="14">
        <f>IF(J85="","",G85-J85)</f>
      </c>
      <c r="L85" s="12"/>
      <c r="M85" s="13"/>
      <c r="N85" s="12">
        <f>IF(M85="","",IF(M85&lt;$B$3,"Expired",IF(M85-$B$3&lt;=60,"Expires soon","Valid")))</f>
      </c>
    </row>
    <row r="86" spans="1:14" x14ac:dyDescent="0.25">
      <c r="A86" s="15"/>
      <c r="B86" s="15"/>
      <c r="C86" s="15"/>
      <c r="D86" s="15"/>
      <c r="E86" s="15"/>
      <c r="F86" s="16"/>
      <c r="G86" s="17"/>
      <c r="H86" s="15"/>
      <c r="I86" s="17">
        <f>IF(OR(G86="",H86=""),"",G86/H86)</f>
      </c>
      <c r="J86" s="17">
        <f>IF(I86="","",MIN(G86,MAX(0,I86*YEARFRAC(F86,$B$3))))</f>
      </c>
      <c r="K86" s="17">
        <f>IF(J86="","",G86-J86)</f>
      </c>
      <c r="L86" s="15"/>
      <c r="M86" s="16"/>
      <c r="N86" s="15">
        <f>IF(M86="","",IF(M86&lt;$B$3,"Expired",IF(M86-$B$3&lt;=60,"Expires soon","Valid")))</f>
      </c>
    </row>
    <row r="87" spans="1:14" x14ac:dyDescent="0.25">
      <c r="A87" s="12"/>
      <c r="B87" s="12"/>
      <c r="C87" s="12"/>
      <c r="D87" s="12"/>
      <c r="E87" s="12"/>
      <c r="F87" s="13"/>
      <c r="G87" s="14"/>
      <c r="H87" s="12"/>
      <c r="I87" s="14">
        <f>IF(OR(G87="",H87=""),"",G87/H87)</f>
      </c>
      <c r="J87" s="14">
        <f>IF(I87="","",MIN(G87,MAX(0,I87*YEARFRAC(F87,$B$3))))</f>
      </c>
      <c r="K87" s="14">
        <f>IF(J87="","",G87-J87)</f>
      </c>
      <c r="L87" s="12"/>
      <c r="M87" s="13"/>
      <c r="N87" s="12">
        <f>IF(M87="","",IF(M87&lt;$B$3,"Expired",IF(M87-$B$3&lt;=60,"Expires soon","Valid")))</f>
      </c>
    </row>
    <row r="88" spans="1:14" x14ac:dyDescent="0.25">
      <c r="A88" s="15"/>
      <c r="B88" s="15"/>
      <c r="C88" s="15"/>
      <c r="D88" s="15"/>
      <c r="E88" s="15"/>
      <c r="F88" s="16"/>
      <c r="G88" s="17"/>
      <c r="H88" s="15"/>
      <c r="I88" s="17">
        <f>IF(OR(G88="",H88=""),"",G88/H88)</f>
      </c>
      <c r="J88" s="17">
        <f>IF(I88="","",MIN(G88,MAX(0,I88*YEARFRAC(F88,$B$3))))</f>
      </c>
      <c r="K88" s="17">
        <f>IF(J88="","",G88-J88)</f>
      </c>
      <c r="L88" s="15"/>
      <c r="M88" s="16"/>
      <c r="N88" s="15">
        <f>IF(M88="","",IF(M88&lt;$B$3,"Expired",IF(M88-$B$3&lt;=60,"Expires soon","Valid")))</f>
      </c>
    </row>
    <row r="89" spans="1:14" x14ac:dyDescent="0.25">
      <c r="A89" s="12"/>
      <c r="B89" s="12"/>
      <c r="C89" s="12"/>
      <c r="D89" s="12"/>
      <c r="E89" s="12"/>
      <c r="F89" s="13"/>
      <c r="G89" s="14"/>
      <c r="H89" s="12"/>
      <c r="I89" s="14">
        <f>IF(OR(G89="",H89=""),"",G89/H89)</f>
      </c>
      <c r="J89" s="14">
        <f>IF(I89="","",MIN(G89,MAX(0,I89*YEARFRAC(F89,$B$3))))</f>
      </c>
      <c r="K89" s="14">
        <f>IF(J89="","",G89-J89)</f>
      </c>
      <c r="L89" s="12"/>
      <c r="M89" s="13"/>
      <c r="N89" s="12">
        <f>IF(M89="","",IF(M89&lt;$B$3,"Expired",IF(M89-$B$3&lt;=60,"Expires soon","Valid")))</f>
      </c>
    </row>
    <row r="90" spans="1:14" x14ac:dyDescent="0.25">
      <c r="A90" s="15"/>
      <c r="B90" s="15"/>
      <c r="C90" s="15"/>
      <c r="D90" s="15"/>
      <c r="E90" s="15"/>
      <c r="F90" s="16"/>
      <c r="G90" s="17"/>
      <c r="H90" s="15"/>
      <c r="I90" s="17">
        <f>IF(OR(G90="",H90=""),"",G90/H90)</f>
      </c>
      <c r="J90" s="17">
        <f>IF(I90="","",MIN(G90,MAX(0,I90*YEARFRAC(F90,$B$3))))</f>
      </c>
      <c r="K90" s="17">
        <f>IF(J90="","",G90-J90)</f>
      </c>
      <c r="L90" s="15"/>
      <c r="M90" s="16"/>
      <c r="N90" s="15">
        <f>IF(M90="","",IF(M90&lt;$B$3,"Expired",IF(M90-$B$3&lt;=60,"Expires soon","Valid")))</f>
      </c>
    </row>
    <row r="91" spans="1:14" x14ac:dyDescent="0.25">
      <c r="A91" s="12"/>
      <c r="B91" s="12"/>
      <c r="C91" s="12"/>
      <c r="D91" s="12"/>
      <c r="E91" s="12"/>
      <c r="F91" s="13"/>
      <c r="G91" s="14"/>
      <c r="H91" s="12"/>
      <c r="I91" s="14">
        <f>IF(OR(G91="",H91=""),"",G91/H91)</f>
      </c>
      <c r="J91" s="14">
        <f>IF(I91="","",MIN(G91,MAX(0,I91*YEARFRAC(F91,$B$3))))</f>
      </c>
      <c r="K91" s="14">
        <f>IF(J91="","",G91-J91)</f>
      </c>
      <c r="L91" s="12"/>
      <c r="M91" s="13"/>
      <c r="N91" s="12">
        <f>IF(M91="","",IF(M91&lt;$B$3,"Expired",IF(M91-$B$3&lt;=60,"Expires soon","Valid")))</f>
      </c>
    </row>
    <row r="92" spans="1:14" x14ac:dyDescent="0.25">
      <c r="A92" s="15"/>
      <c r="B92" s="15"/>
      <c r="C92" s="15"/>
      <c r="D92" s="15"/>
      <c r="E92" s="15"/>
      <c r="F92" s="16"/>
      <c r="G92" s="17"/>
      <c r="H92" s="15"/>
      <c r="I92" s="17">
        <f>IF(OR(G92="",H92=""),"",G92/H92)</f>
      </c>
      <c r="J92" s="17">
        <f>IF(I92="","",MIN(G92,MAX(0,I92*YEARFRAC(F92,$B$3))))</f>
      </c>
      <c r="K92" s="17">
        <f>IF(J92="","",G92-J92)</f>
      </c>
      <c r="L92" s="15"/>
      <c r="M92" s="16"/>
      <c r="N92" s="15">
        <f>IF(M92="","",IF(M92&lt;$B$3,"Expired",IF(M92-$B$3&lt;=60,"Expires soon","Valid")))</f>
      </c>
    </row>
    <row r="93" spans="1:14" x14ac:dyDescent="0.25">
      <c r="A93" s="12"/>
      <c r="B93" s="12"/>
      <c r="C93" s="12"/>
      <c r="D93" s="12"/>
      <c r="E93" s="12"/>
      <c r="F93" s="13"/>
      <c r="G93" s="14"/>
      <c r="H93" s="12"/>
      <c r="I93" s="14">
        <f>IF(OR(G93="",H93=""),"",G93/H93)</f>
      </c>
      <c r="J93" s="14">
        <f>IF(I93="","",MIN(G93,MAX(0,I93*YEARFRAC(F93,$B$3))))</f>
      </c>
      <c r="K93" s="14">
        <f>IF(J93="","",G93-J93)</f>
      </c>
      <c r="L93" s="12"/>
      <c r="M93" s="13"/>
      <c r="N93" s="12">
        <f>IF(M93="","",IF(M93&lt;$B$3,"Expired",IF(M93-$B$3&lt;=60,"Expires soon","Valid")))</f>
      </c>
    </row>
    <row r="94" spans="1:14" x14ac:dyDescent="0.25">
      <c r="A94" s="15"/>
      <c r="B94" s="15"/>
      <c r="C94" s="15"/>
      <c r="D94" s="15"/>
      <c r="E94" s="15"/>
      <c r="F94" s="16"/>
      <c r="G94" s="17"/>
      <c r="H94" s="15"/>
      <c r="I94" s="17">
        <f>IF(OR(G94="",H94=""),"",G94/H94)</f>
      </c>
      <c r="J94" s="17">
        <f>IF(I94="","",MIN(G94,MAX(0,I94*YEARFRAC(F94,$B$3))))</f>
      </c>
      <c r="K94" s="17">
        <f>IF(J94="","",G94-J94)</f>
      </c>
      <c r="L94" s="15"/>
      <c r="M94" s="16"/>
      <c r="N94" s="15">
        <f>IF(M94="","",IF(M94&lt;$B$3,"Expired",IF(M94-$B$3&lt;=60,"Expires soon","Valid")))</f>
      </c>
    </row>
    <row r="95" spans="1:14" x14ac:dyDescent="0.25">
      <c r="A95" s="12"/>
      <c r="B95" s="12"/>
      <c r="C95" s="12"/>
      <c r="D95" s="12"/>
      <c r="E95" s="12"/>
      <c r="F95" s="13"/>
      <c r="G95" s="14"/>
      <c r="H95" s="12"/>
      <c r="I95" s="14">
        <f>IF(OR(G95="",H95=""),"",G95/H95)</f>
      </c>
      <c r="J95" s="14">
        <f>IF(I95="","",MIN(G95,MAX(0,I95*YEARFRAC(F95,$B$3))))</f>
      </c>
      <c r="K95" s="14">
        <f>IF(J95="","",G95-J95)</f>
      </c>
      <c r="L95" s="12"/>
      <c r="M95" s="13"/>
      <c r="N95" s="12">
        <f>IF(M95="","",IF(M95&lt;$B$3,"Expired",IF(M95-$B$3&lt;=60,"Expires soon","Valid")))</f>
      </c>
    </row>
    <row r="96" spans="1:14" x14ac:dyDescent="0.25">
      <c r="A96" s="15"/>
      <c r="B96" s="15"/>
      <c r="C96" s="15"/>
      <c r="D96" s="15"/>
      <c r="E96" s="15"/>
      <c r="F96" s="16"/>
      <c r="G96" s="17"/>
      <c r="H96" s="15"/>
      <c r="I96" s="17">
        <f>IF(OR(G96="",H96=""),"",G96/H96)</f>
      </c>
      <c r="J96" s="17">
        <f>IF(I96="","",MIN(G96,MAX(0,I96*YEARFRAC(F96,$B$3))))</f>
      </c>
      <c r="K96" s="17">
        <f>IF(J96="","",G96-J96)</f>
      </c>
      <c r="L96" s="15"/>
      <c r="M96" s="16"/>
      <c r="N96" s="15">
        <f>IF(M96="","",IF(M96&lt;$B$3,"Expired",IF(M96-$B$3&lt;=60,"Expires soon","Valid")))</f>
      </c>
    </row>
    <row r="97" spans="1:14" x14ac:dyDescent="0.25">
      <c r="A97" s="12"/>
      <c r="B97" s="12"/>
      <c r="C97" s="12"/>
      <c r="D97" s="12"/>
      <c r="E97" s="12"/>
      <c r="F97" s="13"/>
      <c r="G97" s="14"/>
      <c r="H97" s="12"/>
      <c r="I97" s="14">
        <f>IF(OR(G97="",H97=""),"",G97/H97)</f>
      </c>
      <c r="J97" s="14">
        <f>IF(I97="","",MIN(G97,MAX(0,I97*YEARFRAC(F97,$B$3))))</f>
      </c>
      <c r="K97" s="14">
        <f>IF(J97="","",G97-J97)</f>
      </c>
      <c r="L97" s="12"/>
      <c r="M97" s="13"/>
      <c r="N97" s="12">
        <f>IF(M97="","",IF(M97&lt;$B$3,"Expired",IF(M97-$B$3&lt;=60,"Expires soon","Valid")))</f>
      </c>
    </row>
    <row r="98" spans="1:14" x14ac:dyDescent="0.25">
      <c r="A98" s="15"/>
      <c r="B98" s="15"/>
      <c r="C98" s="15"/>
      <c r="D98" s="15"/>
      <c r="E98" s="15"/>
      <c r="F98" s="16"/>
      <c r="G98" s="17"/>
      <c r="H98" s="15"/>
      <c r="I98" s="17">
        <f>IF(OR(G98="",H98=""),"",G98/H98)</f>
      </c>
      <c r="J98" s="17">
        <f>IF(I98="","",MIN(G98,MAX(0,I98*YEARFRAC(F98,$B$3))))</f>
      </c>
      <c r="K98" s="17">
        <f>IF(J98="","",G98-J98)</f>
      </c>
      <c r="L98" s="15"/>
      <c r="M98" s="16"/>
      <c r="N98" s="15">
        <f>IF(M98="","",IF(M98&lt;$B$3,"Expired",IF(M98-$B$3&lt;=60,"Expires soon","Valid")))</f>
      </c>
    </row>
    <row r="99" spans="1:14" x14ac:dyDescent="0.25">
      <c r="A99" s="12"/>
      <c r="B99" s="12"/>
      <c r="C99" s="12"/>
      <c r="D99" s="12"/>
      <c r="E99" s="12"/>
      <c r="F99" s="13"/>
      <c r="G99" s="14"/>
      <c r="H99" s="12"/>
      <c r="I99" s="14">
        <f>IF(OR(G99="",H99=""),"",G99/H99)</f>
      </c>
      <c r="J99" s="14">
        <f>IF(I99="","",MIN(G99,MAX(0,I99*YEARFRAC(F99,$B$3))))</f>
      </c>
      <c r="K99" s="14">
        <f>IF(J99="","",G99-J99)</f>
      </c>
      <c r="L99" s="12"/>
      <c r="M99" s="13"/>
      <c r="N99" s="12">
        <f>IF(M99="","",IF(M99&lt;$B$3,"Expired",IF(M99-$B$3&lt;=60,"Expires soon","Valid")))</f>
      </c>
    </row>
    <row r="100" spans="1:14" x14ac:dyDescent="0.25">
      <c r="A100" s="15"/>
      <c r="B100" s="15"/>
      <c r="C100" s="15"/>
      <c r="D100" s="15"/>
      <c r="E100" s="15"/>
      <c r="F100" s="16"/>
      <c r="G100" s="17"/>
      <c r="H100" s="15"/>
      <c r="I100" s="17">
        <f>IF(OR(G100="",H100=""),"",G100/H100)</f>
      </c>
      <c r="J100" s="17">
        <f>IF(I100="","",MIN(G100,MAX(0,I100*YEARFRAC(F100,$B$3))))</f>
      </c>
      <c r="K100" s="17">
        <f>IF(J100="","",G100-J100)</f>
      </c>
      <c r="L100" s="15"/>
      <c r="M100" s="16"/>
      <c r="N100" s="15">
        <f>IF(M100="","",IF(M100&lt;$B$3,"Expired",IF(M100-$B$3&lt;=60,"Expires soon","Valid")))</f>
      </c>
    </row>
    <row r="101" spans="1:14" x14ac:dyDescent="0.25">
      <c r="A101" s="12"/>
      <c r="B101" s="12"/>
      <c r="C101" s="12"/>
      <c r="D101" s="12"/>
      <c r="E101" s="12"/>
      <c r="F101" s="13"/>
      <c r="G101" s="14"/>
      <c r="H101" s="12"/>
      <c r="I101" s="14">
        <f>IF(OR(G101="",H101=""),"",G101/H101)</f>
      </c>
      <c r="J101" s="14">
        <f>IF(I101="","",MIN(G101,MAX(0,I101*YEARFRAC(F101,$B$3))))</f>
      </c>
      <c r="K101" s="14">
        <f>IF(J101="","",G101-J101)</f>
      </c>
      <c r="L101" s="12"/>
      <c r="M101" s="13"/>
      <c r="N101" s="12">
        <f>IF(M101="","",IF(M101&lt;$B$3,"Expired",IF(M101-$B$3&lt;=60,"Expires soon","Valid")))</f>
      </c>
    </row>
    <row r="102" spans="1:14" x14ac:dyDescent="0.25">
      <c r="A102" s="15"/>
      <c r="B102" s="15"/>
      <c r="C102" s="15"/>
      <c r="D102" s="15"/>
      <c r="E102" s="15"/>
      <c r="F102" s="16"/>
      <c r="G102" s="17"/>
      <c r="H102" s="15"/>
      <c r="I102" s="17">
        <f>IF(OR(G102="",H102=""),"",G102/H102)</f>
      </c>
      <c r="J102" s="17">
        <f>IF(I102="","",MIN(G102,MAX(0,I102*YEARFRAC(F102,$B$3))))</f>
      </c>
      <c r="K102" s="17">
        <f>IF(J102="","",G102-J102)</f>
      </c>
      <c r="L102" s="15"/>
      <c r="M102" s="16"/>
      <c r="N102" s="15">
        <f>IF(M102="","",IF(M102&lt;$B$3,"Expired",IF(M102-$B$3&lt;=60,"Expires soon","Valid")))</f>
      </c>
    </row>
    <row r="103" spans="1:14" x14ac:dyDescent="0.25">
      <c r="A103" s="12"/>
      <c r="B103" s="12"/>
      <c r="C103" s="12"/>
      <c r="D103" s="12"/>
      <c r="E103" s="12"/>
      <c r="F103" s="13"/>
      <c r="G103" s="14"/>
      <c r="H103" s="12"/>
      <c r="I103" s="14">
        <f>IF(OR(G103="",H103=""),"",G103/H103)</f>
      </c>
      <c r="J103" s="14">
        <f>IF(I103="","",MIN(G103,MAX(0,I103*YEARFRAC(F103,$B$3))))</f>
      </c>
      <c r="K103" s="14">
        <f>IF(J103="","",G103-J103)</f>
      </c>
      <c r="L103" s="12"/>
      <c r="M103" s="13"/>
      <c r="N103" s="12">
        <f>IF(M103="","",IF(M103&lt;$B$3,"Expired",IF(M103-$B$3&lt;=60,"Expires soon","Valid")))</f>
      </c>
    </row>
    <row r="104" spans="1:14" x14ac:dyDescent="0.25">
      <c r="A104" s="15"/>
      <c r="B104" s="15"/>
      <c r="C104" s="15"/>
      <c r="D104" s="15"/>
      <c r="E104" s="15"/>
      <c r="F104" s="16"/>
      <c r="G104" s="17"/>
      <c r="H104" s="15"/>
      <c r="I104" s="17">
        <f>IF(OR(G104="",H104=""),"",G104/H104)</f>
      </c>
      <c r="J104" s="17">
        <f>IF(I104="","",MIN(G104,MAX(0,I104*YEARFRAC(F104,$B$3))))</f>
      </c>
      <c r="K104" s="17">
        <f>IF(J104="","",G104-J104)</f>
      </c>
      <c r="L104" s="15"/>
      <c r="M104" s="16"/>
      <c r="N104" s="15">
        <f>IF(M104="","",IF(M104&lt;$B$3,"Expired",IF(M104-$B$3&lt;=60,"Expires soon","Valid")))</f>
      </c>
    </row>
    <row r="105" spans="1:14" x14ac:dyDescent="0.25">
      <c r="A105" s="12"/>
      <c r="B105" s="12"/>
      <c r="C105" s="12"/>
      <c r="D105" s="12"/>
      <c r="E105" s="12"/>
      <c r="F105" s="13"/>
      <c r="G105" s="14"/>
      <c r="H105" s="12"/>
      <c r="I105" s="14">
        <f>IF(OR(G105="",H105=""),"",G105/H105)</f>
      </c>
      <c r="J105" s="14">
        <f>IF(I105="","",MIN(G105,MAX(0,I105*YEARFRAC(F105,$B$3))))</f>
      </c>
      <c r="K105" s="14">
        <f>IF(J105="","",G105-J105)</f>
      </c>
      <c r="L105" s="12"/>
      <c r="M105" s="13"/>
      <c r="N105" s="12">
        <f>IF(M105="","",IF(M105&lt;$B$3,"Expired",IF(M105-$B$3&lt;=60,"Expires soon","Valid")))</f>
      </c>
    </row>
    <row r="106" spans="1:14" x14ac:dyDescent="0.25">
      <c r="A106" s="15"/>
      <c r="B106" s="15"/>
      <c r="C106" s="15"/>
      <c r="D106" s="15"/>
      <c r="E106" s="15"/>
      <c r="F106" s="16"/>
      <c r="G106" s="17"/>
      <c r="H106" s="15"/>
      <c r="I106" s="17">
        <f>IF(OR(G106="",H106=""),"",G106/H106)</f>
      </c>
      <c r="J106" s="17">
        <f>IF(I106="","",MIN(G106,MAX(0,I106*YEARFRAC(F106,$B$3))))</f>
      </c>
      <c r="K106" s="17">
        <f>IF(J106="","",G106-J106)</f>
      </c>
      <c r="L106" s="15"/>
      <c r="M106" s="16"/>
      <c r="N106" s="15">
        <f>IF(M106="","",IF(M106&lt;$B$3,"Expired",IF(M106-$B$3&lt;=60,"Expires soon","Valid")))</f>
      </c>
    </row>
    <row r="107" spans="1:14" x14ac:dyDescent="0.25">
      <c r="A107" s="12"/>
      <c r="B107" s="12"/>
      <c r="C107" s="12"/>
      <c r="D107" s="12"/>
      <c r="E107" s="12"/>
      <c r="F107" s="13"/>
      <c r="G107" s="14"/>
      <c r="H107" s="12"/>
      <c r="I107" s="14">
        <f>IF(OR(G107="",H107=""),"",G107/H107)</f>
      </c>
      <c r="J107" s="14">
        <f>IF(I107="","",MIN(G107,MAX(0,I107*YEARFRAC(F107,$B$3))))</f>
      </c>
      <c r="K107" s="14">
        <f>IF(J107="","",G107-J107)</f>
      </c>
      <c r="L107" s="12"/>
      <c r="M107" s="13"/>
      <c r="N107" s="12">
        <f>IF(M107="","",IF(M107&lt;$B$3,"Expired",IF(M107-$B$3&lt;=60,"Expires soon","Valid")))</f>
      </c>
    </row>
    <row r="108" spans="1:14" x14ac:dyDescent="0.25">
      <c r="A108" s="15"/>
      <c r="B108" s="15"/>
      <c r="C108" s="15"/>
      <c r="D108" s="15"/>
      <c r="E108" s="15"/>
      <c r="F108" s="16"/>
      <c r="G108" s="17"/>
      <c r="H108" s="15"/>
      <c r="I108" s="17">
        <f>IF(OR(G108="",H108=""),"",G108/H108)</f>
      </c>
      <c r="J108" s="17">
        <f>IF(I108="","",MIN(G108,MAX(0,I108*YEARFRAC(F108,$B$3))))</f>
      </c>
      <c r="K108" s="17">
        <f>IF(J108="","",G108-J108)</f>
      </c>
      <c r="L108" s="15"/>
      <c r="M108" s="16"/>
      <c r="N108" s="15">
        <f>IF(M108="","",IF(M108&lt;$B$3,"Expired",IF(M108-$B$3&lt;=60,"Expires soon","Valid")))</f>
      </c>
    </row>
    <row r="109" spans="1:14" x14ac:dyDescent="0.25">
      <c r="A109" s="12"/>
      <c r="B109" s="12"/>
      <c r="C109" s="12"/>
      <c r="D109" s="12"/>
      <c r="E109" s="12"/>
      <c r="F109" s="13"/>
      <c r="G109" s="14"/>
      <c r="H109" s="12"/>
      <c r="I109" s="14">
        <f>IF(OR(G109="",H109=""),"",G109/H109)</f>
      </c>
      <c r="J109" s="14">
        <f>IF(I109="","",MIN(G109,MAX(0,I109*YEARFRAC(F109,$B$3))))</f>
      </c>
      <c r="K109" s="14">
        <f>IF(J109="","",G109-J109)</f>
      </c>
      <c r="L109" s="12"/>
      <c r="M109" s="13"/>
      <c r="N109" s="12">
        <f>IF(M109="","",IF(M109&lt;$B$3,"Expired",IF(M109-$B$3&lt;=60,"Expires soon","Valid")))</f>
      </c>
    </row>
    <row r="110" spans="1:14" x14ac:dyDescent="0.25">
      <c r="A110" s="15"/>
      <c r="B110" s="15"/>
      <c r="C110" s="15"/>
      <c r="D110" s="15"/>
      <c r="E110" s="15"/>
      <c r="F110" s="16"/>
      <c r="G110" s="17"/>
      <c r="H110" s="15"/>
      <c r="I110" s="17">
        <f>IF(OR(G110="",H110=""),"",G110/H110)</f>
      </c>
      <c r="J110" s="17">
        <f>IF(I110="","",MIN(G110,MAX(0,I110*YEARFRAC(F110,$B$3))))</f>
      </c>
      <c r="K110" s="17">
        <f>IF(J110="","",G110-J110)</f>
      </c>
      <c r="L110" s="15"/>
      <c r="M110" s="16"/>
      <c r="N110" s="15">
        <f>IF(M110="","",IF(M110&lt;$B$3,"Expired",IF(M110-$B$3&lt;=60,"Expires soon","Valid")))</f>
      </c>
    </row>
    <row r="111" spans="1:14" x14ac:dyDescent="0.25">
      <c r="A111" s="12"/>
      <c r="B111" s="12"/>
      <c r="C111" s="12"/>
      <c r="D111" s="12"/>
      <c r="E111" s="12"/>
      <c r="F111" s="13"/>
      <c r="G111" s="14"/>
      <c r="H111" s="12"/>
      <c r="I111" s="14">
        <f>IF(OR(G111="",H111=""),"",G111/H111)</f>
      </c>
      <c r="J111" s="14">
        <f>IF(I111="","",MIN(G111,MAX(0,I111*YEARFRAC(F111,$B$3))))</f>
      </c>
      <c r="K111" s="14">
        <f>IF(J111="","",G111-J111)</f>
      </c>
      <c r="L111" s="12"/>
      <c r="M111" s="13"/>
      <c r="N111" s="12">
        <f>IF(M111="","",IF(M111&lt;$B$3,"Expired",IF(M111-$B$3&lt;=60,"Expires soon","Valid")))</f>
      </c>
    </row>
    <row r="112" spans="1:14" x14ac:dyDescent="0.25">
      <c r="A112" s="15"/>
      <c r="B112" s="15"/>
      <c r="C112" s="15"/>
      <c r="D112" s="15"/>
      <c r="E112" s="15"/>
      <c r="F112" s="16"/>
      <c r="G112" s="17"/>
      <c r="H112" s="15"/>
      <c r="I112" s="17">
        <f>IF(OR(G112="",H112=""),"",G112/H112)</f>
      </c>
      <c r="J112" s="17">
        <f>IF(I112="","",MIN(G112,MAX(0,I112*YEARFRAC(F112,$B$3))))</f>
      </c>
      <c r="K112" s="17">
        <f>IF(J112="","",G112-J112)</f>
      </c>
      <c r="L112" s="15"/>
      <c r="M112" s="16"/>
      <c r="N112" s="15">
        <f>IF(M112="","",IF(M112&lt;$B$3,"Expired",IF(M112-$B$3&lt;=60,"Expires soon","Valid")))</f>
      </c>
    </row>
    <row r="113" spans="1:14" x14ac:dyDescent="0.25">
      <c r="A113" s="12"/>
      <c r="B113" s="12"/>
      <c r="C113" s="12"/>
      <c r="D113" s="12"/>
      <c r="E113" s="12"/>
      <c r="F113" s="13"/>
      <c r="G113" s="14"/>
      <c r="H113" s="12"/>
      <c r="I113" s="14">
        <f>IF(OR(G113="",H113=""),"",G113/H113)</f>
      </c>
      <c r="J113" s="14">
        <f>IF(I113="","",MIN(G113,MAX(0,I113*YEARFRAC(F113,$B$3))))</f>
      </c>
      <c r="K113" s="14">
        <f>IF(J113="","",G113-J113)</f>
      </c>
      <c r="L113" s="12"/>
      <c r="M113" s="13"/>
      <c r="N113" s="12">
        <f>IF(M113="","",IF(M113&lt;$B$3,"Expired",IF(M113-$B$3&lt;=60,"Expires soon","Valid")))</f>
      </c>
    </row>
    <row r="114" spans="1:14" x14ac:dyDescent="0.25">
      <c r="A114" s="15"/>
      <c r="B114" s="15"/>
      <c r="C114" s="15"/>
      <c r="D114" s="15"/>
      <c r="E114" s="15"/>
      <c r="F114" s="16"/>
      <c r="G114" s="17"/>
      <c r="H114" s="15"/>
      <c r="I114" s="17">
        <f>IF(OR(G114="",H114=""),"",G114/H114)</f>
      </c>
      <c r="J114" s="17">
        <f>IF(I114="","",MIN(G114,MAX(0,I114*YEARFRAC(F114,$B$3))))</f>
      </c>
      <c r="K114" s="17">
        <f>IF(J114="","",G114-J114)</f>
      </c>
      <c r="L114" s="15"/>
      <c r="M114" s="16"/>
      <c r="N114" s="15">
        <f>IF(M114="","",IF(M114&lt;$B$3,"Expired",IF(M114-$B$3&lt;=60,"Expires soon","Valid")))</f>
      </c>
    </row>
    <row r="115" spans="1:14" x14ac:dyDescent="0.25">
      <c r="A115" s="12"/>
      <c r="B115" s="12"/>
      <c r="C115" s="12"/>
      <c r="D115" s="12"/>
      <c r="E115" s="12"/>
      <c r="F115" s="13"/>
      <c r="G115" s="14"/>
      <c r="H115" s="12"/>
      <c r="I115" s="14">
        <f>IF(OR(G115="",H115=""),"",G115/H115)</f>
      </c>
      <c r="J115" s="14">
        <f>IF(I115="","",MIN(G115,MAX(0,I115*YEARFRAC(F115,$B$3))))</f>
      </c>
      <c r="K115" s="14">
        <f>IF(J115="","",G115-J115)</f>
      </c>
      <c r="L115" s="12"/>
      <c r="M115" s="13"/>
      <c r="N115" s="12">
        <f>IF(M115="","",IF(M115&lt;$B$3,"Expired",IF(M115-$B$3&lt;=60,"Expires soon","Valid")))</f>
      </c>
    </row>
    <row r="116" spans="1:14" x14ac:dyDescent="0.25">
      <c r="A116" s="15"/>
      <c r="B116" s="15"/>
      <c r="C116" s="15"/>
      <c r="D116" s="15"/>
      <c r="E116" s="15"/>
      <c r="F116" s="16"/>
      <c r="G116" s="17"/>
      <c r="H116" s="15"/>
      <c r="I116" s="17">
        <f>IF(OR(G116="",H116=""),"",G116/H116)</f>
      </c>
      <c r="J116" s="17">
        <f>IF(I116="","",MIN(G116,MAX(0,I116*YEARFRAC(F116,$B$3))))</f>
      </c>
      <c r="K116" s="17">
        <f>IF(J116="","",G116-J116)</f>
      </c>
      <c r="L116" s="15"/>
      <c r="M116" s="16"/>
      <c r="N116" s="15">
        <f>IF(M116="","",IF(M116&lt;$B$3,"Expired",IF(M116-$B$3&lt;=60,"Expires soon","Valid")))</f>
      </c>
    </row>
    <row r="117" spans="1:14" x14ac:dyDescent="0.25">
      <c r="A117" s="12"/>
      <c r="B117" s="12"/>
      <c r="C117" s="12"/>
      <c r="D117" s="12"/>
      <c r="E117" s="12"/>
      <c r="F117" s="13"/>
      <c r="G117" s="14"/>
      <c r="H117" s="12"/>
      <c r="I117" s="14">
        <f>IF(OR(G117="",H117=""),"",G117/H117)</f>
      </c>
      <c r="J117" s="14">
        <f>IF(I117="","",MIN(G117,MAX(0,I117*YEARFRAC(F117,$B$3))))</f>
      </c>
      <c r="K117" s="14">
        <f>IF(J117="","",G117-J117)</f>
      </c>
      <c r="L117" s="12"/>
      <c r="M117" s="13"/>
      <c r="N117" s="12">
        <f>IF(M117="","",IF(M117&lt;$B$3,"Expired",IF(M117-$B$3&lt;=60,"Expires soon","Valid")))</f>
      </c>
    </row>
    <row r="118" spans="1:14" x14ac:dyDescent="0.25">
      <c r="A118" s="15"/>
      <c r="B118" s="15"/>
      <c r="C118" s="15"/>
      <c r="D118" s="15"/>
      <c r="E118" s="15"/>
      <c r="F118" s="16"/>
      <c r="G118" s="17"/>
      <c r="H118" s="15"/>
      <c r="I118" s="17">
        <f>IF(OR(G118="",H118=""),"",G118/H118)</f>
      </c>
      <c r="J118" s="17">
        <f>IF(I118="","",MIN(G118,MAX(0,I118*YEARFRAC(F118,$B$3))))</f>
      </c>
      <c r="K118" s="17">
        <f>IF(J118="","",G118-J118)</f>
      </c>
      <c r="L118" s="15"/>
      <c r="M118" s="16"/>
      <c r="N118" s="15">
        <f>IF(M118="","",IF(M118&lt;$B$3,"Expired",IF(M118-$B$3&lt;=60,"Expires soon","Valid")))</f>
      </c>
    </row>
    <row r="119" spans="1:14" x14ac:dyDescent="0.25">
      <c r="A119" s="12"/>
      <c r="B119" s="12"/>
      <c r="C119" s="12"/>
      <c r="D119" s="12"/>
      <c r="E119" s="12"/>
      <c r="F119" s="13"/>
      <c r="G119" s="14"/>
      <c r="H119" s="12"/>
      <c r="I119" s="14">
        <f>IF(OR(G119="",H119=""),"",G119/H119)</f>
      </c>
      <c r="J119" s="14">
        <f>IF(I119="","",MIN(G119,MAX(0,I119*YEARFRAC(F119,$B$3))))</f>
      </c>
      <c r="K119" s="14">
        <f>IF(J119="","",G119-J119)</f>
      </c>
      <c r="L119" s="12"/>
      <c r="M119" s="13"/>
      <c r="N119" s="12">
        <f>IF(M119="","",IF(M119&lt;$B$3,"Expired",IF(M119-$B$3&lt;=60,"Expires soon","Valid")))</f>
      </c>
    </row>
    <row r="120" spans="1:14" x14ac:dyDescent="0.25">
      <c r="A120" s="15"/>
      <c r="B120" s="15"/>
      <c r="C120" s="15"/>
      <c r="D120" s="15"/>
      <c r="E120" s="15"/>
      <c r="F120" s="16"/>
      <c r="G120" s="17"/>
      <c r="H120" s="15"/>
      <c r="I120" s="17">
        <f>IF(OR(G120="",H120=""),"",G120/H120)</f>
      </c>
      <c r="J120" s="17">
        <f>IF(I120="","",MIN(G120,MAX(0,I120*YEARFRAC(F120,$B$3))))</f>
      </c>
      <c r="K120" s="17">
        <f>IF(J120="","",G120-J120)</f>
      </c>
      <c r="L120" s="15"/>
      <c r="M120" s="16"/>
      <c r="N120" s="15">
        <f>IF(M120="","",IF(M120&lt;$B$3,"Expired",IF(M120-$B$3&lt;=60,"Expires soon","Valid")))</f>
      </c>
    </row>
    <row r="121" spans="1:14" x14ac:dyDescent="0.25">
      <c r="A121" s="12"/>
      <c r="B121" s="12"/>
      <c r="C121" s="12"/>
      <c r="D121" s="12"/>
      <c r="E121" s="12"/>
      <c r="F121" s="13"/>
      <c r="G121" s="14"/>
      <c r="H121" s="12"/>
      <c r="I121" s="14">
        <f>IF(OR(G121="",H121=""),"",G121/H121)</f>
      </c>
      <c r="J121" s="14">
        <f>IF(I121="","",MIN(G121,MAX(0,I121*YEARFRAC(F121,$B$3))))</f>
      </c>
      <c r="K121" s="14">
        <f>IF(J121="","",G121-J121)</f>
      </c>
      <c r="L121" s="12"/>
      <c r="M121" s="13"/>
      <c r="N121" s="12">
        <f>IF(M121="","",IF(M121&lt;$B$3,"Expired",IF(M121-$B$3&lt;=60,"Expires soon","Valid")))</f>
      </c>
    </row>
    <row r="122" spans="1:14" x14ac:dyDescent="0.25">
      <c r="A122" s="15"/>
      <c r="B122" s="15"/>
      <c r="C122" s="15"/>
      <c r="D122" s="15"/>
      <c r="E122" s="15"/>
      <c r="F122" s="16"/>
      <c r="G122" s="17"/>
      <c r="H122" s="15"/>
      <c r="I122" s="17">
        <f>IF(OR(G122="",H122=""),"",G122/H122)</f>
      </c>
      <c r="J122" s="17">
        <f>IF(I122="","",MIN(G122,MAX(0,I122*YEARFRAC(F122,$B$3))))</f>
      </c>
      <c r="K122" s="17">
        <f>IF(J122="","",G122-J122)</f>
      </c>
      <c r="L122" s="15"/>
      <c r="M122" s="16"/>
      <c r="N122" s="15">
        <f>IF(M122="","",IF(M122&lt;$B$3,"Expired",IF(M122-$B$3&lt;=60,"Expires soon","Valid")))</f>
      </c>
    </row>
    <row r="123" spans="1:14" x14ac:dyDescent="0.25">
      <c r="A123" s="12"/>
      <c r="B123" s="12"/>
      <c r="C123" s="12"/>
      <c r="D123" s="12"/>
      <c r="E123" s="12"/>
      <c r="F123" s="13"/>
      <c r="G123" s="14"/>
      <c r="H123" s="12"/>
      <c r="I123" s="14">
        <f>IF(OR(G123="",H123=""),"",G123/H123)</f>
      </c>
      <c r="J123" s="14">
        <f>IF(I123="","",MIN(G123,MAX(0,I123*YEARFRAC(F123,$B$3))))</f>
      </c>
      <c r="K123" s="14">
        <f>IF(J123="","",G123-J123)</f>
      </c>
      <c r="L123" s="12"/>
      <c r="M123" s="13"/>
      <c r="N123" s="12">
        <f>IF(M123="","",IF(M123&lt;$B$3,"Expired",IF(M123-$B$3&lt;=60,"Expires soon","Valid")))</f>
      </c>
    </row>
    <row r="124" spans="1:14" x14ac:dyDescent="0.25">
      <c r="A124" s="15"/>
      <c r="B124" s="15"/>
      <c r="C124" s="15"/>
      <c r="D124" s="15"/>
      <c r="E124" s="15"/>
      <c r="F124" s="16"/>
      <c r="G124" s="17"/>
      <c r="H124" s="15"/>
      <c r="I124" s="17">
        <f>IF(OR(G124="",H124=""),"",G124/H124)</f>
      </c>
      <c r="J124" s="17">
        <f>IF(I124="","",MIN(G124,MAX(0,I124*YEARFRAC(F124,$B$3))))</f>
      </c>
      <c r="K124" s="17">
        <f>IF(J124="","",G124-J124)</f>
      </c>
      <c r="L124" s="15"/>
      <c r="M124" s="16"/>
      <c r="N124" s="15">
        <f>IF(M124="","",IF(M124&lt;$B$3,"Expired",IF(M124-$B$3&lt;=60,"Expires soon","Valid")))</f>
      </c>
    </row>
    <row r="125" spans="1:14" x14ac:dyDescent="0.25">
      <c r="A125" s="12"/>
      <c r="B125" s="12"/>
      <c r="C125" s="12"/>
      <c r="D125" s="12"/>
      <c r="E125" s="12"/>
      <c r="F125" s="13"/>
      <c r="G125" s="14"/>
      <c r="H125" s="12"/>
      <c r="I125" s="14">
        <f>IF(OR(G125="",H125=""),"",G125/H125)</f>
      </c>
      <c r="J125" s="14">
        <f>IF(I125="","",MIN(G125,MAX(0,I125*YEARFRAC(F125,$B$3))))</f>
      </c>
      <c r="K125" s="14">
        <f>IF(J125="","",G125-J125)</f>
      </c>
      <c r="L125" s="12"/>
      <c r="M125" s="13"/>
      <c r="N125" s="12">
        <f>IF(M125="","",IF(M125&lt;$B$3,"Expired",IF(M125-$B$3&lt;=60,"Expires soon","Valid")))</f>
      </c>
    </row>
    <row r="126" spans="1:14" x14ac:dyDescent="0.25">
      <c r="A126" s="15"/>
      <c r="B126" s="15"/>
      <c r="C126" s="15"/>
      <c r="D126" s="15"/>
      <c r="E126" s="15"/>
      <c r="F126" s="16"/>
      <c r="G126" s="17"/>
      <c r="H126" s="15"/>
      <c r="I126" s="17">
        <f>IF(OR(G126="",H126=""),"",G126/H126)</f>
      </c>
      <c r="J126" s="17">
        <f>IF(I126="","",MIN(G126,MAX(0,I126*YEARFRAC(F126,$B$3))))</f>
      </c>
      <c r="K126" s="17">
        <f>IF(J126="","",G126-J126)</f>
      </c>
      <c r="L126" s="15"/>
      <c r="M126" s="16"/>
      <c r="N126" s="15">
        <f>IF(M126="","",IF(M126&lt;$B$3,"Expired",IF(M126-$B$3&lt;=60,"Expires soon","Valid")))</f>
      </c>
    </row>
    <row r="127" spans="1:14" x14ac:dyDescent="0.25">
      <c r="A127" s="12"/>
      <c r="B127" s="12"/>
      <c r="C127" s="12"/>
      <c r="D127" s="12"/>
      <c r="E127" s="12"/>
      <c r="F127" s="13"/>
      <c r="G127" s="14"/>
      <c r="H127" s="12"/>
      <c r="I127" s="14">
        <f>IF(OR(G127="",H127=""),"",G127/H127)</f>
      </c>
      <c r="J127" s="14">
        <f>IF(I127="","",MIN(G127,MAX(0,I127*YEARFRAC(F127,$B$3))))</f>
      </c>
      <c r="K127" s="14">
        <f>IF(J127="","",G127-J127)</f>
      </c>
      <c r="L127" s="12"/>
      <c r="M127" s="13"/>
      <c r="N127" s="12">
        <f>IF(M127="","",IF(M127&lt;$B$3,"Expired",IF(M127-$B$3&lt;=60,"Expires soon","Valid")))</f>
      </c>
    </row>
    <row r="128" spans="1:14" x14ac:dyDescent="0.25">
      <c r="A128" s="15"/>
      <c r="B128" s="15"/>
      <c r="C128" s="15"/>
      <c r="D128" s="15"/>
      <c r="E128" s="15"/>
      <c r="F128" s="16"/>
      <c r="G128" s="17"/>
      <c r="H128" s="15"/>
      <c r="I128" s="17">
        <f>IF(OR(G128="",H128=""),"",G128/H128)</f>
      </c>
      <c r="J128" s="17">
        <f>IF(I128="","",MIN(G128,MAX(0,I128*YEARFRAC(F128,$B$3))))</f>
      </c>
      <c r="K128" s="17">
        <f>IF(J128="","",G128-J128)</f>
      </c>
      <c r="L128" s="15"/>
      <c r="M128" s="16"/>
      <c r="N128" s="15">
        <f>IF(M128="","",IF(M128&lt;$B$3,"Expired",IF(M128-$B$3&lt;=60,"Expires soon","Valid")))</f>
      </c>
    </row>
    <row r="129" spans="1:14" x14ac:dyDescent="0.25">
      <c r="A129" s="12"/>
      <c r="B129" s="12"/>
      <c r="C129" s="12"/>
      <c r="D129" s="12"/>
      <c r="E129" s="12"/>
      <c r="F129" s="13"/>
      <c r="G129" s="14"/>
      <c r="H129" s="12"/>
      <c r="I129" s="14">
        <f>IF(OR(G129="",H129=""),"",G129/H129)</f>
      </c>
      <c r="J129" s="14">
        <f>IF(I129="","",MIN(G129,MAX(0,I129*YEARFRAC(F129,$B$3))))</f>
      </c>
      <c r="K129" s="14">
        <f>IF(J129="","",G129-J129)</f>
      </c>
      <c r="L129" s="12"/>
      <c r="M129" s="13"/>
      <c r="N129" s="12">
        <f>IF(M129="","",IF(M129&lt;$B$3,"Expired",IF(M129-$B$3&lt;=60,"Expires soon","Valid")))</f>
      </c>
    </row>
    <row r="130" spans="1:14" x14ac:dyDescent="0.25">
      <c r="A130" s="15"/>
      <c r="B130" s="15"/>
      <c r="C130" s="15"/>
      <c r="D130" s="15"/>
      <c r="E130" s="15"/>
      <c r="F130" s="16"/>
      <c r="G130" s="17"/>
      <c r="H130" s="15"/>
      <c r="I130" s="17">
        <f>IF(OR(G130="",H130=""),"",G130/H130)</f>
      </c>
      <c r="J130" s="17">
        <f>IF(I130="","",MIN(G130,MAX(0,I130*YEARFRAC(F130,$B$3))))</f>
      </c>
      <c r="K130" s="17">
        <f>IF(J130="","",G130-J130)</f>
      </c>
      <c r="L130" s="15"/>
      <c r="M130" s="16"/>
      <c r="N130" s="15">
        <f>IF(M130="","",IF(M130&lt;$B$3,"Expired",IF(M130-$B$3&lt;=60,"Expires soon","Valid")))</f>
      </c>
    </row>
    <row r="131" spans="1:14" x14ac:dyDescent="0.25">
      <c r="A131" s="12"/>
      <c r="B131" s="12"/>
      <c r="C131" s="12"/>
      <c r="D131" s="12"/>
      <c r="E131" s="12"/>
      <c r="F131" s="13"/>
      <c r="G131" s="14"/>
      <c r="H131" s="12"/>
      <c r="I131" s="14">
        <f>IF(OR(G131="",H131=""),"",G131/H131)</f>
      </c>
      <c r="J131" s="14">
        <f>IF(I131="","",MIN(G131,MAX(0,I131*YEARFRAC(F131,$B$3))))</f>
      </c>
      <c r="K131" s="14">
        <f>IF(J131="","",G131-J131)</f>
      </c>
      <c r="L131" s="12"/>
      <c r="M131" s="13"/>
      <c r="N131" s="12">
        <f>IF(M131="","",IF(M131&lt;$B$3,"Expired",IF(M131-$B$3&lt;=60,"Expires soon","Valid")))</f>
      </c>
    </row>
    <row r="132" spans="1:14" x14ac:dyDescent="0.25">
      <c r="A132" s="15"/>
      <c r="B132" s="15"/>
      <c r="C132" s="15"/>
      <c r="D132" s="15"/>
      <c r="E132" s="15"/>
      <c r="F132" s="16"/>
      <c r="G132" s="17"/>
      <c r="H132" s="15"/>
      <c r="I132" s="17">
        <f>IF(OR(G132="",H132=""),"",G132/H132)</f>
      </c>
      <c r="J132" s="17">
        <f>IF(I132="","",MIN(G132,MAX(0,I132*YEARFRAC(F132,$B$3))))</f>
      </c>
      <c r="K132" s="17">
        <f>IF(J132="","",G132-J132)</f>
      </c>
      <c r="L132" s="15"/>
      <c r="M132" s="16"/>
      <c r="N132" s="15">
        <f>IF(M132="","",IF(M132&lt;$B$3,"Expired",IF(M132-$B$3&lt;=60,"Expires soon","Valid")))</f>
      </c>
    </row>
    <row r="133" spans="1:14" x14ac:dyDescent="0.25">
      <c r="A133" s="12"/>
      <c r="B133" s="12"/>
      <c r="C133" s="12"/>
      <c r="D133" s="12"/>
      <c r="E133" s="12"/>
      <c r="F133" s="13"/>
      <c r="G133" s="14"/>
      <c r="H133" s="12"/>
      <c r="I133" s="14">
        <f>IF(OR(G133="",H133=""),"",G133/H133)</f>
      </c>
      <c r="J133" s="14">
        <f>IF(I133="","",MIN(G133,MAX(0,I133*YEARFRAC(F133,$B$3))))</f>
      </c>
      <c r="K133" s="14">
        <f>IF(J133="","",G133-J133)</f>
      </c>
      <c r="L133" s="12"/>
      <c r="M133" s="13"/>
      <c r="N133" s="12">
        <f>IF(M133="","",IF(M133&lt;$B$3,"Expired",IF(M133-$B$3&lt;=60,"Expires soon","Valid")))</f>
      </c>
    </row>
    <row r="134" spans="1:14" x14ac:dyDescent="0.25">
      <c r="A134" s="15"/>
      <c r="B134" s="15"/>
      <c r="C134" s="15"/>
      <c r="D134" s="15"/>
      <c r="E134" s="15"/>
      <c r="F134" s="16"/>
      <c r="G134" s="17"/>
      <c r="H134" s="15"/>
      <c r="I134" s="17">
        <f>IF(OR(G134="",H134=""),"",G134/H134)</f>
      </c>
      <c r="J134" s="17">
        <f>IF(I134="","",MIN(G134,MAX(0,I134*YEARFRAC(F134,$B$3))))</f>
      </c>
      <c r="K134" s="17">
        <f>IF(J134="","",G134-J134)</f>
      </c>
      <c r="L134" s="15"/>
      <c r="M134" s="16"/>
      <c r="N134" s="15">
        <f>IF(M134="","",IF(M134&lt;$B$3,"Expired",IF(M134-$B$3&lt;=60,"Expires soon","Valid")))</f>
      </c>
    </row>
    <row r="135" spans="1:14" x14ac:dyDescent="0.25">
      <c r="A135" s="12"/>
      <c r="B135" s="12"/>
      <c r="C135" s="12"/>
      <c r="D135" s="12"/>
      <c r="E135" s="12"/>
      <c r="F135" s="13"/>
      <c r="G135" s="14"/>
      <c r="H135" s="12"/>
      <c r="I135" s="14">
        <f>IF(OR(G135="",H135=""),"",G135/H135)</f>
      </c>
      <c r="J135" s="14">
        <f>IF(I135="","",MIN(G135,MAX(0,I135*YEARFRAC(F135,$B$3))))</f>
      </c>
      <c r="K135" s="14">
        <f>IF(J135="","",G135-J135)</f>
      </c>
      <c r="L135" s="12"/>
      <c r="M135" s="13"/>
      <c r="N135" s="12">
        <f>IF(M135="","",IF(M135&lt;$B$3,"Expired",IF(M135-$B$3&lt;=60,"Expires soon","Valid")))</f>
      </c>
    </row>
    <row r="136" spans="1:14" x14ac:dyDescent="0.25">
      <c r="A136" s="15"/>
      <c r="B136" s="15"/>
      <c r="C136" s="15"/>
      <c r="D136" s="15"/>
      <c r="E136" s="15"/>
      <c r="F136" s="16"/>
      <c r="G136" s="17"/>
      <c r="H136" s="15"/>
      <c r="I136" s="17">
        <f>IF(OR(G136="",H136=""),"",G136/H136)</f>
      </c>
      <c r="J136" s="17">
        <f>IF(I136="","",MIN(G136,MAX(0,I136*YEARFRAC(F136,$B$3))))</f>
      </c>
      <c r="K136" s="17">
        <f>IF(J136="","",G136-J136)</f>
      </c>
      <c r="L136" s="15"/>
      <c r="M136" s="16"/>
      <c r="N136" s="15">
        <f>IF(M136="","",IF(M136&lt;$B$3,"Expired",IF(M136-$B$3&lt;=60,"Expires soon","Valid")))</f>
      </c>
    </row>
    <row r="137" spans="1:14" x14ac:dyDescent="0.25">
      <c r="A137" s="12"/>
      <c r="B137" s="12"/>
      <c r="C137" s="12"/>
      <c r="D137" s="12"/>
      <c r="E137" s="12"/>
      <c r="F137" s="13"/>
      <c r="G137" s="14"/>
      <c r="H137" s="12"/>
      <c r="I137" s="14">
        <f>IF(OR(G137="",H137=""),"",G137/H137)</f>
      </c>
      <c r="J137" s="14">
        <f>IF(I137="","",MIN(G137,MAX(0,I137*YEARFRAC(F137,$B$3))))</f>
      </c>
      <c r="K137" s="14">
        <f>IF(J137="","",G137-J137)</f>
      </c>
      <c r="L137" s="12"/>
      <c r="M137" s="13"/>
      <c r="N137" s="12">
        <f>IF(M137="","",IF(M137&lt;$B$3,"Expired",IF(M137-$B$3&lt;=60,"Expires soon","Valid")))</f>
      </c>
    </row>
    <row r="138" spans="1:14" x14ac:dyDescent="0.25">
      <c r="A138" s="15"/>
      <c r="B138" s="15"/>
      <c r="C138" s="15"/>
      <c r="D138" s="15"/>
      <c r="E138" s="15"/>
      <c r="F138" s="16"/>
      <c r="G138" s="17"/>
      <c r="H138" s="15"/>
      <c r="I138" s="17">
        <f>IF(OR(G138="",H138=""),"",G138/H138)</f>
      </c>
      <c r="J138" s="17">
        <f>IF(I138="","",MIN(G138,MAX(0,I138*YEARFRAC(F138,$B$3))))</f>
      </c>
      <c r="K138" s="17">
        <f>IF(J138="","",G138-J138)</f>
      </c>
      <c r="L138" s="15"/>
      <c r="M138" s="16"/>
      <c r="N138" s="15">
        <f>IF(M138="","",IF(M138&lt;$B$3,"Expired",IF(M138-$B$3&lt;=60,"Expires soon","Valid")))</f>
      </c>
    </row>
    <row r="139" spans="1:14" x14ac:dyDescent="0.25">
      <c r="A139" s="12"/>
      <c r="B139" s="12"/>
      <c r="C139" s="12"/>
      <c r="D139" s="12"/>
      <c r="E139" s="12"/>
      <c r="F139" s="13"/>
      <c r="G139" s="14"/>
      <c r="H139" s="12"/>
      <c r="I139" s="14">
        <f>IF(OR(G139="",H139=""),"",G139/H139)</f>
      </c>
      <c r="J139" s="14">
        <f>IF(I139="","",MIN(G139,MAX(0,I139*YEARFRAC(F139,$B$3))))</f>
      </c>
      <c r="K139" s="14">
        <f>IF(J139="","",G139-J139)</f>
      </c>
      <c r="L139" s="12"/>
      <c r="M139" s="13"/>
      <c r="N139" s="12">
        <f>IF(M139="","",IF(M139&lt;$B$3,"Expired",IF(M139-$B$3&lt;=60,"Expires soon","Valid")))</f>
      </c>
    </row>
    <row r="140" spans="1:14" x14ac:dyDescent="0.25">
      <c r="A140" s="15"/>
      <c r="B140" s="15"/>
      <c r="C140" s="15"/>
      <c r="D140" s="15"/>
      <c r="E140" s="15"/>
      <c r="F140" s="16"/>
      <c r="G140" s="17"/>
      <c r="H140" s="15"/>
      <c r="I140" s="17">
        <f>IF(OR(G140="",H140=""),"",G140/H140)</f>
      </c>
      <c r="J140" s="17">
        <f>IF(I140="","",MIN(G140,MAX(0,I140*YEARFRAC(F140,$B$3))))</f>
      </c>
      <c r="K140" s="17">
        <f>IF(J140="","",G140-J140)</f>
      </c>
      <c r="L140" s="15"/>
      <c r="M140" s="16"/>
      <c r="N140" s="15">
        <f>IF(M140="","",IF(M140&lt;$B$3,"Expired",IF(M140-$B$3&lt;=60,"Expires soon","Valid")))</f>
      </c>
    </row>
    <row r="141" spans="1:14" x14ac:dyDescent="0.25">
      <c r="A141" s="12"/>
      <c r="B141" s="12"/>
      <c r="C141" s="12"/>
      <c r="D141" s="12"/>
      <c r="E141" s="12"/>
      <c r="F141" s="13"/>
      <c r="G141" s="14"/>
      <c r="H141" s="12"/>
      <c r="I141" s="14">
        <f>IF(OR(G141="",H141=""),"",G141/H141)</f>
      </c>
      <c r="J141" s="14">
        <f>IF(I141="","",MIN(G141,MAX(0,I141*YEARFRAC(F141,$B$3))))</f>
      </c>
      <c r="K141" s="14">
        <f>IF(J141="","",G141-J141)</f>
      </c>
      <c r="L141" s="12"/>
      <c r="M141" s="13"/>
      <c r="N141" s="12">
        <f>IF(M141="","",IF(M141&lt;$B$3,"Expired",IF(M141-$B$3&lt;=60,"Expires soon","Valid")))</f>
      </c>
    </row>
    <row r="142" spans="1:14" x14ac:dyDescent="0.25">
      <c r="A142" s="15"/>
      <c r="B142" s="15"/>
      <c r="C142" s="15"/>
      <c r="D142" s="15"/>
      <c r="E142" s="15"/>
      <c r="F142" s="16"/>
      <c r="G142" s="17"/>
      <c r="H142" s="15"/>
      <c r="I142" s="17">
        <f>IF(OR(G142="",H142=""),"",G142/H142)</f>
      </c>
      <c r="J142" s="17">
        <f>IF(I142="","",MIN(G142,MAX(0,I142*YEARFRAC(F142,$B$3))))</f>
      </c>
      <c r="K142" s="17">
        <f>IF(J142="","",G142-J142)</f>
      </c>
      <c r="L142" s="15"/>
      <c r="M142" s="16"/>
      <c r="N142" s="15">
        <f>IF(M142="","",IF(M142&lt;$B$3,"Expired",IF(M142-$B$3&lt;=60,"Expires soon","Valid")))</f>
      </c>
    </row>
    <row r="143" spans="1:14" x14ac:dyDescent="0.25">
      <c r="A143" s="12"/>
      <c r="B143" s="12"/>
      <c r="C143" s="12"/>
      <c r="D143" s="12"/>
      <c r="E143" s="12"/>
      <c r="F143" s="13"/>
      <c r="G143" s="14"/>
      <c r="H143" s="12"/>
      <c r="I143" s="14">
        <f>IF(OR(G143="",H143=""),"",G143/H143)</f>
      </c>
      <c r="J143" s="14">
        <f>IF(I143="","",MIN(G143,MAX(0,I143*YEARFRAC(F143,$B$3))))</f>
      </c>
      <c r="K143" s="14">
        <f>IF(J143="","",G143-J143)</f>
      </c>
      <c r="L143" s="12"/>
      <c r="M143" s="13"/>
      <c r="N143" s="12">
        <f>IF(M143="","",IF(M143&lt;$B$3,"Expired",IF(M143-$B$3&lt;=60,"Expires soon","Valid")))</f>
      </c>
    </row>
    <row r="144" spans="1:14" x14ac:dyDescent="0.25">
      <c r="A144" s="15"/>
      <c r="B144" s="15"/>
      <c r="C144" s="15"/>
      <c r="D144" s="15"/>
      <c r="E144" s="15"/>
      <c r="F144" s="16"/>
      <c r="G144" s="17"/>
      <c r="H144" s="15"/>
      <c r="I144" s="17">
        <f>IF(OR(G144="",H144=""),"",G144/H144)</f>
      </c>
      <c r="J144" s="17">
        <f>IF(I144="","",MIN(G144,MAX(0,I144*YEARFRAC(F144,$B$3))))</f>
      </c>
      <c r="K144" s="17">
        <f>IF(J144="","",G144-J144)</f>
      </c>
      <c r="L144" s="15"/>
      <c r="M144" s="16"/>
      <c r="N144" s="15">
        <f>IF(M144="","",IF(M144&lt;$B$3,"Expired",IF(M144-$B$3&lt;=60,"Expires soon","Valid")))</f>
      </c>
    </row>
    <row r="145" spans="1:14" x14ac:dyDescent="0.25">
      <c r="A145" s="12"/>
      <c r="B145" s="12"/>
      <c r="C145" s="12"/>
      <c r="D145" s="12"/>
      <c r="E145" s="12"/>
      <c r="F145" s="13"/>
      <c r="G145" s="14"/>
      <c r="H145" s="12"/>
      <c r="I145" s="14">
        <f>IF(OR(G145="",H145=""),"",G145/H145)</f>
      </c>
      <c r="J145" s="14">
        <f>IF(I145="","",MIN(G145,MAX(0,I145*YEARFRAC(F145,$B$3))))</f>
      </c>
      <c r="K145" s="14">
        <f>IF(J145="","",G145-J145)</f>
      </c>
      <c r="L145" s="12"/>
      <c r="M145" s="13"/>
      <c r="N145" s="12">
        <f>IF(M145="","",IF(M145&lt;$B$3,"Expired",IF(M145-$B$3&lt;=60,"Expires soon","Valid")))</f>
      </c>
    </row>
    <row r="146" spans="1:14" x14ac:dyDescent="0.25">
      <c r="A146" s="15"/>
      <c r="B146" s="15"/>
      <c r="C146" s="15"/>
      <c r="D146" s="15"/>
      <c r="E146" s="15"/>
      <c r="F146" s="16"/>
      <c r="G146" s="17"/>
      <c r="H146" s="15"/>
      <c r="I146" s="17">
        <f>IF(OR(G146="",H146=""),"",G146/H146)</f>
      </c>
      <c r="J146" s="17">
        <f>IF(I146="","",MIN(G146,MAX(0,I146*YEARFRAC(F146,$B$3))))</f>
      </c>
      <c r="K146" s="17">
        <f>IF(J146="","",G146-J146)</f>
      </c>
      <c r="L146" s="15"/>
      <c r="M146" s="16"/>
      <c r="N146" s="15">
        <f>IF(M146="","",IF(M146&lt;$B$3,"Expired",IF(M146-$B$3&lt;=60,"Expires soon","Valid")))</f>
      </c>
    </row>
    <row r="147" spans="1:14" x14ac:dyDescent="0.25">
      <c r="A147" s="12"/>
      <c r="B147" s="12"/>
      <c r="C147" s="12"/>
      <c r="D147" s="12"/>
      <c r="E147" s="12"/>
      <c r="F147" s="13"/>
      <c r="G147" s="14"/>
      <c r="H147" s="12"/>
      <c r="I147" s="14">
        <f>IF(OR(G147="",H147=""),"",G147/H147)</f>
      </c>
      <c r="J147" s="14">
        <f>IF(I147="","",MIN(G147,MAX(0,I147*YEARFRAC(F147,$B$3))))</f>
      </c>
      <c r="K147" s="14">
        <f>IF(J147="","",G147-J147)</f>
      </c>
      <c r="L147" s="12"/>
      <c r="M147" s="13"/>
      <c r="N147" s="12">
        <f>IF(M147="","",IF(M147&lt;$B$3,"Expired",IF(M147-$B$3&lt;=60,"Expires soon","Valid")))</f>
      </c>
    </row>
    <row r="148" spans="1:14" x14ac:dyDescent="0.25">
      <c r="A148" s="15"/>
      <c r="B148" s="15"/>
      <c r="C148" s="15"/>
      <c r="D148" s="15"/>
      <c r="E148" s="15"/>
      <c r="F148" s="16"/>
      <c r="G148" s="17"/>
      <c r="H148" s="15"/>
      <c r="I148" s="17">
        <f>IF(OR(G148="",H148=""),"",G148/H148)</f>
      </c>
      <c r="J148" s="17">
        <f>IF(I148="","",MIN(G148,MAX(0,I148*YEARFRAC(F148,$B$3))))</f>
      </c>
      <c r="K148" s="17">
        <f>IF(J148="","",G148-J148)</f>
      </c>
      <c r="L148" s="15"/>
      <c r="M148" s="16"/>
      <c r="N148" s="15">
        <f>IF(M148="","",IF(M148&lt;$B$3,"Expired",IF(M148-$B$3&lt;=60,"Expires soon","Valid")))</f>
      </c>
    </row>
    <row r="149" spans="1:14" x14ac:dyDescent="0.25">
      <c r="A149" s="12"/>
      <c r="B149" s="12"/>
      <c r="C149" s="12"/>
      <c r="D149" s="12"/>
      <c r="E149" s="12"/>
      <c r="F149" s="13"/>
      <c r="G149" s="14"/>
      <c r="H149" s="12"/>
      <c r="I149" s="14">
        <f>IF(OR(G149="",H149=""),"",G149/H149)</f>
      </c>
      <c r="J149" s="14">
        <f>IF(I149="","",MIN(G149,MAX(0,I149*YEARFRAC(F149,$B$3))))</f>
      </c>
      <c r="K149" s="14">
        <f>IF(J149="","",G149-J149)</f>
      </c>
      <c r="L149" s="12"/>
      <c r="M149" s="13"/>
      <c r="N149" s="12">
        <f>IF(M149="","",IF(M149&lt;$B$3,"Expired",IF(M149-$B$3&lt;=60,"Expires soon","Valid")))</f>
      </c>
    </row>
    <row r="150" spans="1:14" x14ac:dyDescent="0.25">
      <c r="A150" s="15"/>
      <c r="B150" s="15"/>
      <c r="C150" s="15"/>
      <c r="D150" s="15"/>
      <c r="E150" s="15"/>
      <c r="F150" s="16"/>
      <c r="G150" s="17"/>
      <c r="H150" s="15"/>
      <c r="I150" s="17">
        <f>IF(OR(G150="",H150=""),"",G150/H150)</f>
      </c>
      <c r="J150" s="17">
        <f>IF(I150="","",MIN(G150,MAX(0,I150*YEARFRAC(F150,$B$3))))</f>
      </c>
      <c r="K150" s="17">
        <f>IF(J150="","",G150-J150)</f>
      </c>
      <c r="L150" s="15"/>
      <c r="M150" s="16"/>
      <c r="N150" s="15">
        <f>IF(M150="","",IF(M150&lt;$B$3,"Expired",IF(M150-$B$3&lt;=60,"Expires soon","Valid")))</f>
      </c>
    </row>
    <row r="151" spans="1:14" x14ac:dyDescent="0.25">
      <c r="A151" s="12"/>
      <c r="B151" s="12"/>
      <c r="C151" s="12"/>
      <c r="D151" s="12"/>
      <c r="E151" s="12"/>
      <c r="F151" s="13"/>
      <c r="G151" s="14"/>
      <c r="H151" s="12"/>
      <c r="I151" s="14">
        <f>IF(OR(G151="",H151=""),"",G151/H151)</f>
      </c>
      <c r="J151" s="14">
        <f>IF(I151="","",MIN(G151,MAX(0,I151*YEARFRAC(F151,$B$3))))</f>
      </c>
      <c r="K151" s="14">
        <f>IF(J151="","",G151-J151)</f>
      </c>
      <c r="L151" s="12"/>
      <c r="M151" s="13"/>
      <c r="N151" s="12">
        <f>IF(M151="","",IF(M151&lt;$B$3,"Expired",IF(M151-$B$3&lt;=60,"Expires soon","Valid")))</f>
      </c>
    </row>
    <row r="152" spans="1:14" x14ac:dyDescent="0.25">
      <c r="A152" s="15"/>
      <c r="B152" s="15"/>
      <c r="C152" s="15"/>
      <c r="D152" s="15"/>
      <c r="E152" s="15"/>
      <c r="F152" s="16"/>
      <c r="G152" s="17"/>
      <c r="H152" s="15"/>
      <c r="I152" s="17">
        <f>IF(OR(G152="",H152=""),"",G152/H152)</f>
      </c>
      <c r="J152" s="17">
        <f>IF(I152="","",MIN(G152,MAX(0,I152*YEARFRAC(F152,$B$3))))</f>
      </c>
      <c r="K152" s="17">
        <f>IF(J152="","",G152-J152)</f>
      </c>
      <c r="L152" s="15"/>
      <c r="M152" s="16"/>
      <c r="N152" s="15">
        <f>IF(M152="","",IF(M152&lt;$B$3,"Expired",IF(M152-$B$3&lt;=60,"Expires soon","Valid")))</f>
      </c>
    </row>
    <row r="153" spans="1:14" x14ac:dyDescent="0.25">
      <c r="A153" s="12"/>
      <c r="B153" s="12"/>
      <c r="C153" s="12"/>
      <c r="D153" s="12"/>
      <c r="E153" s="12"/>
      <c r="F153" s="13"/>
      <c r="G153" s="14"/>
      <c r="H153" s="12"/>
      <c r="I153" s="14">
        <f>IF(OR(G153="",H153=""),"",G153/H153)</f>
      </c>
      <c r="J153" s="14">
        <f>IF(I153="","",MIN(G153,MAX(0,I153*YEARFRAC(F153,$B$3))))</f>
      </c>
      <c r="K153" s="14">
        <f>IF(J153="","",G153-J153)</f>
      </c>
      <c r="L153" s="12"/>
      <c r="M153" s="13"/>
      <c r="N153" s="12">
        <f>IF(M153="","",IF(M153&lt;$B$3,"Expired",IF(M153-$B$3&lt;=60,"Expires soon","Valid")))</f>
      </c>
    </row>
    <row r="154" spans="1:14" x14ac:dyDescent="0.25">
      <c r="A154" s="15"/>
      <c r="B154" s="15"/>
      <c r="C154" s="15"/>
      <c r="D154" s="15"/>
      <c r="E154" s="15"/>
      <c r="F154" s="16"/>
      <c r="G154" s="17"/>
      <c r="H154" s="15"/>
      <c r="I154" s="17">
        <f>IF(OR(G154="",H154=""),"",G154/H154)</f>
      </c>
      <c r="J154" s="17">
        <f>IF(I154="","",MIN(G154,MAX(0,I154*YEARFRAC(F154,$B$3))))</f>
      </c>
      <c r="K154" s="17">
        <f>IF(J154="","",G154-J154)</f>
      </c>
      <c r="L154" s="15"/>
      <c r="M154" s="16"/>
      <c r="N154" s="15">
        <f>IF(M154="","",IF(M154&lt;$B$3,"Expired",IF(M154-$B$3&lt;=60,"Expires soon","Valid")))</f>
      </c>
    </row>
    <row r="155" spans="1:14" x14ac:dyDescent="0.25">
      <c r="A155" s="12"/>
      <c r="B155" s="12"/>
      <c r="C155" s="12"/>
      <c r="D155" s="12"/>
      <c r="E155" s="12"/>
      <c r="F155" s="13"/>
      <c r="G155" s="14"/>
      <c r="H155" s="12"/>
      <c r="I155" s="14">
        <f>IF(OR(G155="",H155=""),"",G155/H155)</f>
      </c>
      <c r="J155" s="14">
        <f>IF(I155="","",MIN(G155,MAX(0,I155*YEARFRAC(F155,$B$3))))</f>
      </c>
      <c r="K155" s="14">
        <f>IF(J155="","",G155-J155)</f>
      </c>
      <c r="L155" s="12"/>
      <c r="M155" s="13"/>
      <c r="N155" s="12">
        <f>IF(M155="","",IF(M155&lt;$B$3,"Expired",IF(M155-$B$3&lt;=60,"Expires soon","Valid")))</f>
      </c>
    </row>
    <row r="156" spans="1:14" x14ac:dyDescent="0.25">
      <c r="A156" s="15"/>
      <c r="B156" s="15"/>
      <c r="C156" s="15"/>
      <c r="D156" s="15"/>
      <c r="E156" s="15"/>
      <c r="F156" s="16"/>
      <c r="G156" s="17"/>
      <c r="H156" s="15"/>
      <c r="I156" s="17">
        <f>IF(OR(G156="",H156=""),"",G156/H156)</f>
      </c>
      <c r="J156" s="17">
        <f>IF(I156="","",MIN(G156,MAX(0,I156*YEARFRAC(F156,$B$3))))</f>
      </c>
      <c r="K156" s="17">
        <f>IF(J156="","",G156-J156)</f>
      </c>
      <c r="L156" s="15"/>
      <c r="M156" s="16"/>
      <c r="N156" s="15">
        <f>IF(M156="","",IF(M156&lt;$B$3,"Expired",IF(M156-$B$3&lt;=60,"Expires soon","Valid")))</f>
      </c>
    </row>
    <row r="157" spans="1:14" x14ac:dyDescent="0.25">
      <c r="A157" s="12"/>
      <c r="B157" s="12"/>
      <c r="C157" s="12"/>
      <c r="D157" s="12"/>
      <c r="E157" s="12"/>
      <c r="F157" s="13"/>
      <c r="G157" s="14"/>
      <c r="H157" s="12"/>
      <c r="I157" s="14">
        <f>IF(OR(G157="",H157=""),"",G157/H157)</f>
      </c>
      <c r="J157" s="14">
        <f>IF(I157="","",MIN(G157,MAX(0,I157*YEARFRAC(F157,$B$3))))</f>
      </c>
      <c r="K157" s="14">
        <f>IF(J157="","",G157-J157)</f>
      </c>
      <c r="L157" s="12"/>
      <c r="M157" s="13"/>
      <c r="N157" s="12">
        <f>IF(M157="","",IF(M157&lt;$B$3,"Expired",IF(M157-$B$3&lt;=60,"Expires soon","Valid")))</f>
      </c>
    </row>
    <row r="158" spans="1:14" x14ac:dyDescent="0.25">
      <c r="A158" s="15"/>
      <c r="B158" s="15"/>
      <c r="C158" s="15"/>
      <c r="D158" s="15"/>
      <c r="E158" s="15"/>
      <c r="F158" s="16"/>
      <c r="G158" s="17"/>
      <c r="H158" s="15"/>
      <c r="I158" s="17">
        <f>IF(OR(G158="",H158=""),"",G158/H158)</f>
      </c>
      <c r="J158" s="17">
        <f>IF(I158="","",MIN(G158,MAX(0,I158*YEARFRAC(F158,$B$3))))</f>
      </c>
      <c r="K158" s="17">
        <f>IF(J158="","",G158-J158)</f>
      </c>
      <c r="L158" s="15"/>
      <c r="M158" s="16"/>
      <c r="N158" s="15">
        <f>IF(M158="","",IF(M158&lt;$B$3,"Expired",IF(M158-$B$3&lt;=60,"Expires soon","Valid")))</f>
      </c>
    </row>
    <row r="159" spans="1:14" x14ac:dyDescent="0.25">
      <c r="A159" s="12"/>
      <c r="B159" s="12"/>
      <c r="C159" s="12"/>
      <c r="D159" s="12"/>
      <c r="E159" s="12"/>
      <c r="F159" s="13"/>
      <c r="G159" s="14"/>
      <c r="H159" s="12"/>
      <c r="I159" s="14">
        <f>IF(OR(G159="",H159=""),"",G159/H159)</f>
      </c>
      <c r="J159" s="14">
        <f>IF(I159="","",MIN(G159,MAX(0,I159*YEARFRAC(F159,$B$3))))</f>
      </c>
      <c r="K159" s="14">
        <f>IF(J159="","",G159-J159)</f>
      </c>
      <c r="L159" s="12"/>
      <c r="M159" s="13"/>
      <c r="N159" s="12">
        <f>IF(M159="","",IF(M159&lt;$B$3,"Expired",IF(M159-$B$3&lt;=60,"Expires soon","Valid")))</f>
      </c>
    </row>
    <row r="160" spans="1:14" x14ac:dyDescent="0.25">
      <c r="A160" s="15"/>
      <c r="B160" s="15"/>
      <c r="C160" s="15"/>
      <c r="D160" s="15"/>
      <c r="E160" s="15"/>
      <c r="F160" s="16"/>
      <c r="G160" s="17"/>
      <c r="H160" s="15"/>
      <c r="I160" s="17">
        <f>IF(OR(G160="",H160=""),"",G160/H160)</f>
      </c>
      <c r="J160" s="17">
        <f>IF(I160="","",MIN(G160,MAX(0,I160*YEARFRAC(F160,$B$3))))</f>
      </c>
      <c r="K160" s="17">
        <f>IF(J160="","",G160-J160)</f>
      </c>
      <c r="L160" s="15"/>
      <c r="M160" s="16"/>
      <c r="N160" s="15">
        <f>IF(M160="","",IF(M160&lt;$B$3,"Expired",IF(M160-$B$3&lt;=60,"Expires soon","Valid")))</f>
      </c>
    </row>
    <row r="161" spans="1:14" x14ac:dyDescent="0.25">
      <c r="A161" s="12"/>
      <c r="B161" s="12"/>
      <c r="C161" s="12"/>
      <c r="D161" s="12"/>
      <c r="E161" s="12"/>
      <c r="F161" s="13"/>
      <c r="G161" s="14"/>
      <c r="H161" s="12"/>
      <c r="I161" s="14">
        <f>IF(OR(G161="",H161=""),"",G161/H161)</f>
      </c>
      <c r="J161" s="14">
        <f>IF(I161="","",MIN(G161,MAX(0,I161*YEARFRAC(F161,$B$3))))</f>
      </c>
      <c r="K161" s="14">
        <f>IF(J161="","",G161-J161)</f>
      </c>
      <c r="L161" s="12"/>
      <c r="M161" s="13"/>
      <c r="N161" s="12">
        <f>IF(M161="","",IF(M161&lt;$B$3,"Expired",IF(M161-$B$3&lt;=60,"Expires soon","Valid")))</f>
      </c>
    </row>
    <row r="162" spans="1:14" x14ac:dyDescent="0.25">
      <c r="A162" s="15"/>
      <c r="B162" s="15"/>
      <c r="C162" s="15"/>
      <c r="D162" s="15"/>
      <c r="E162" s="15"/>
      <c r="F162" s="16"/>
      <c r="G162" s="17"/>
      <c r="H162" s="15"/>
      <c r="I162" s="17">
        <f>IF(OR(G162="",H162=""),"",G162/H162)</f>
      </c>
      <c r="J162" s="17">
        <f>IF(I162="","",MIN(G162,MAX(0,I162*YEARFRAC(F162,$B$3))))</f>
      </c>
      <c r="K162" s="17">
        <f>IF(J162="","",G162-J162)</f>
      </c>
      <c r="L162" s="15"/>
      <c r="M162" s="16"/>
      <c r="N162" s="15">
        <f>IF(M162="","",IF(M162&lt;$B$3,"Expired",IF(M162-$B$3&lt;=60,"Expires soon","Valid")))</f>
      </c>
    </row>
    <row r="163" spans="1:14" x14ac:dyDescent="0.25">
      <c r="A163" s="12"/>
      <c r="B163" s="12"/>
      <c r="C163" s="12"/>
      <c r="D163" s="12"/>
      <c r="E163" s="12"/>
      <c r="F163" s="13"/>
      <c r="G163" s="14"/>
      <c r="H163" s="12"/>
      <c r="I163" s="14">
        <f>IF(OR(G163="",H163=""),"",G163/H163)</f>
      </c>
      <c r="J163" s="14">
        <f>IF(I163="","",MIN(G163,MAX(0,I163*YEARFRAC(F163,$B$3))))</f>
      </c>
      <c r="K163" s="14">
        <f>IF(J163="","",G163-J163)</f>
      </c>
      <c r="L163" s="12"/>
      <c r="M163" s="13"/>
      <c r="N163" s="12">
        <f>IF(M163="","",IF(M163&lt;$B$3,"Expired",IF(M163-$B$3&lt;=60,"Expires soon","Valid")))</f>
      </c>
    </row>
    <row r="164" spans="1:14" x14ac:dyDescent="0.25">
      <c r="A164" s="15"/>
      <c r="B164" s="15"/>
      <c r="C164" s="15"/>
      <c r="D164" s="15"/>
      <c r="E164" s="15"/>
      <c r="F164" s="16"/>
      <c r="G164" s="17"/>
      <c r="H164" s="15"/>
      <c r="I164" s="17">
        <f>IF(OR(G164="",H164=""),"",G164/H164)</f>
      </c>
      <c r="J164" s="17">
        <f>IF(I164="","",MIN(G164,MAX(0,I164*YEARFRAC(F164,$B$3))))</f>
      </c>
      <c r="K164" s="17">
        <f>IF(J164="","",G164-J164)</f>
      </c>
      <c r="L164" s="15"/>
      <c r="M164" s="16"/>
      <c r="N164" s="15">
        <f>IF(M164="","",IF(M164&lt;$B$3,"Expired",IF(M164-$B$3&lt;=60,"Expires soon","Valid")))</f>
      </c>
    </row>
    <row r="165" spans="1:14" x14ac:dyDescent="0.25">
      <c r="A165" s="12"/>
      <c r="B165" s="12"/>
      <c r="C165" s="12"/>
      <c r="D165" s="12"/>
      <c r="E165" s="12"/>
      <c r="F165" s="13"/>
      <c r="G165" s="14"/>
      <c r="H165" s="12"/>
      <c r="I165" s="14">
        <f>IF(OR(G165="",H165=""),"",G165/H165)</f>
      </c>
      <c r="J165" s="14">
        <f>IF(I165="","",MIN(G165,MAX(0,I165*YEARFRAC(F165,$B$3))))</f>
      </c>
      <c r="K165" s="14">
        <f>IF(J165="","",G165-J165)</f>
      </c>
      <c r="L165" s="12"/>
      <c r="M165" s="13"/>
      <c r="N165" s="12">
        <f>IF(M165="","",IF(M165&lt;$B$3,"Expired",IF(M165-$B$3&lt;=60,"Expires soon","Valid")))</f>
      </c>
    </row>
    <row r="166" spans="1:14" x14ac:dyDescent="0.25">
      <c r="A166" s="15"/>
      <c r="B166" s="15"/>
      <c r="C166" s="15"/>
      <c r="D166" s="15"/>
      <c r="E166" s="15"/>
      <c r="F166" s="16"/>
      <c r="G166" s="17"/>
      <c r="H166" s="15"/>
      <c r="I166" s="17">
        <f>IF(OR(G166="",H166=""),"",G166/H166)</f>
      </c>
      <c r="J166" s="17">
        <f>IF(I166="","",MIN(G166,MAX(0,I166*YEARFRAC(F166,$B$3))))</f>
      </c>
      <c r="K166" s="17">
        <f>IF(J166="","",G166-J166)</f>
      </c>
      <c r="L166" s="15"/>
      <c r="M166" s="16"/>
      <c r="N166" s="15">
        <f>IF(M166="","",IF(M166&lt;$B$3,"Expired",IF(M166-$B$3&lt;=60,"Expires soon","Valid")))</f>
      </c>
    </row>
    <row r="167" spans="1:14" x14ac:dyDescent="0.25">
      <c r="A167" s="12"/>
      <c r="B167" s="12"/>
      <c r="C167" s="12"/>
      <c r="D167" s="12"/>
      <c r="E167" s="12"/>
      <c r="F167" s="13"/>
      <c r="G167" s="14"/>
      <c r="H167" s="12"/>
      <c r="I167" s="14">
        <f>IF(OR(G167="",H167=""),"",G167/H167)</f>
      </c>
      <c r="J167" s="14">
        <f>IF(I167="","",MIN(G167,MAX(0,I167*YEARFRAC(F167,$B$3))))</f>
      </c>
      <c r="K167" s="14">
        <f>IF(J167="","",G167-J167)</f>
      </c>
      <c r="L167" s="12"/>
      <c r="M167" s="13"/>
      <c r="N167" s="12">
        <f>IF(M167="","",IF(M167&lt;$B$3,"Expired",IF(M167-$B$3&lt;=60,"Expires soon","Valid")))</f>
      </c>
    </row>
    <row r="168" spans="1:14" x14ac:dyDescent="0.25">
      <c r="A168" s="15"/>
      <c r="B168" s="15"/>
      <c r="C168" s="15"/>
      <c r="D168" s="15"/>
      <c r="E168" s="15"/>
      <c r="F168" s="16"/>
      <c r="G168" s="17"/>
      <c r="H168" s="15"/>
      <c r="I168" s="17">
        <f>IF(OR(G168="",H168=""),"",G168/H168)</f>
      </c>
      <c r="J168" s="17">
        <f>IF(I168="","",MIN(G168,MAX(0,I168*YEARFRAC(F168,$B$3))))</f>
      </c>
      <c r="K168" s="17">
        <f>IF(J168="","",G168-J168)</f>
      </c>
      <c r="L168" s="15"/>
      <c r="M168" s="16"/>
      <c r="N168" s="15">
        <f>IF(M168="","",IF(M168&lt;$B$3,"Expired",IF(M168-$B$3&lt;=60,"Expires soon","Valid")))</f>
      </c>
    </row>
    <row r="169" spans="1:14" x14ac:dyDescent="0.25">
      <c r="A169" s="12"/>
      <c r="B169" s="12"/>
      <c r="C169" s="12"/>
      <c r="D169" s="12"/>
      <c r="E169" s="12"/>
      <c r="F169" s="13"/>
      <c r="G169" s="14"/>
      <c r="H169" s="12"/>
      <c r="I169" s="14">
        <f>IF(OR(G169="",H169=""),"",G169/H169)</f>
      </c>
      <c r="J169" s="14">
        <f>IF(I169="","",MIN(G169,MAX(0,I169*YEARFRAC(F169,$B$3))))</f>
      </c>
      <c r="K169" s="14">
        <f>IF(J169="","",G169-J169)</f>
      </c>
      <c r="L169" s="12"/>
      <c r="M169" s="13"/>
      <c r="N169" s="12">
        <f>IF(M169="","",IF(M169&lt;$B$3,"Expired",IF(M169-$B$3&lt;=60,"Expires soon","Valid")))</f>
      </c>
    </row>
    <row r="170" spans="1:14" x14ac:dyDescent="0.25">
      <c r="A170" s="15"/>
      <c r="B170" s="15"/>
      <c r="C170" s="15"/>
      <c r="D170" s="15"/>
      <c r="E170" s="15"/>
      <c r="F170" s="16"/>
      <c r="G170" s="17"/>
      <c r="H170" s="15"/>
      <c r="I170" s="17">
        <f>IF(OR(G170="",H170=""),"",G170/H170)</f>
      </c>
      <c r="J170" s="17">
        <f>IF(I170="","",MIN(G170,MAX(0,I170*YEARFRAC(F170,$B$3))))</f>
      </c>
      <c r="K170" s="17">
        <f>IF(J170="","",G170-J170)</f>
      </c>
      <c r="L170" s="15"/>
      <c r="M170" s="16"/>
      <c r="N170" s="15">
        <f>IF(M170="","",IF(M170&lt;$B$3,"Expired",IF(M170-$B$3&lt;=60,"Expires soon","Valid")))</f>
      </c>
    </row>
    <row r="171" spans="1:14" x14ac:dyDescent="0.25">
      <c r="A171" s="12"/>
      <c r="B171" s="12"/>
      <c r="C171" s="12"/>
      <c r="D171" s="12"/>
      <c r="E171" s="12"/>
      <c r="F171" s="13"/>
      <c r="G171" s="14"/>
      <c r="H171" s="12"/>
      <c r="I171" s="14">
        <f>IF(OR(G171="",H171=""),"",G171/H171)</f>
      </c>
      <c r="J171" s="14">
        <f>IF(I171="","",MIN(G171,MAX(0,I171*YEARFRAC(F171,$B$3))))</f>
      </c>
      <c r="K171" s="14">
        <f>IF(J171="","",G171-J171)</f>
      </c>
      <c r="L171" s="12"/>
      <c r="M171" s="13"/>
      <c r="N171" s="12">
        <f>IF(M171="","",IF(M171&lt;$B$3,"Expired",IF(M171-$B$3&lt;=60,"Expires soon","Valid")))</f>
      </c>
    </row>
    <row r="172" spans="1:14" x14ac:dyDescent="0.25">
      <c r="A172" s="15"/>
      <c r="B172" s="15"/>
      <c r="C172" s="15"/>
      <c r="D172" s="15"/>
      <c r="E172" s="15"/>
      <c r="F172" s="16"/>
      <c r="G172" s="17"/>
      <c r="H172" s="15"/>
      <c r="I172" s="17">
        <f>IF(OR(G172="",H172=""),"",G172/H172)</f>
      </c>
      <c r="J172" s="17">
        <f>IF(I172="","",MIN(G172,MAX(0,I172*YEARFRAC(F172,$B$3))))</f>
      </c>
      <c r="K172" s="17">
        <f>IF(J172="","",G172-J172)</f>
      </c>
      <c r="L172" s="15"/>
      <c r="M172" s="16"/>
      <c r="N172" s="15">
        <f>IF(M172="","",IF(M172&lt;$B$3,"Expired",IF(M172-$B$3&lt;=60,"Expires soon","Valid")))</f>
      </c>
    </row>
    <row r="173" spans="1:14" x14ac:dyDescent="0.25">
      <c r="A173" s="12"/>
      <c r="B173" s="12"/>
      <c r="C173" s="12"/>
      <c r="D173" s="12"/>
      <c r="E173" s="12"/>
      <c r="F173" s="13"/>
      <c r="G173" s="14"/>
      <c r="H173" s="12"/>
      <c r="I173" s="14">
        <f>IF(OR(G173="",H173=""),"",G173/H173)</f>
      </c>
      <c r="J173" s="14">
        <f>IF(I173="","",MIN(G173,MAX(0,I173*YEARFRAC(F173,$B$3))))</f>
      </c>
      <c r="K173" s="14">
        <f>IF(J173="","",G173-J173)</f>
      </c>
      <c r="L173" s="12"/>
      <c r="M173" s="13"/>
      <c r="N173" s="12">
        <f>IF(M173="","",IF(M173&lt;$B$3,"Expired",IF(M173-$B$3&lt;=60,"Expires soon","Valid")))</f>
      </c>
    </row>
    <row r="174" spans="1:14" x14ac:dyDescent="0.25">
      <c r="A174" s="15"/>
      <c r="B174" s="15"/>
      <c r="C174" s="15"/>
      <c r="D174" s="15"/>
      <c r="E174" s="15"/>
      <c r="F174" s="16"/>
      <c r="G174" s="17"/>
      <c r="H174" s="15"/>
      <c r="I174" s="17">
        <f>IF(OR(G174="",H174=""),"",G174/H174)</f>
      </c>
      <c r="J174" s="17">
        <f>IF(I174="","",MIN(G174,MAX(0,I174*YEARFRAC(F174,$B$3))))</f>
      </c>
      <c r="K174" s="17">
        <f>IF(J174="","",G174-J174)</f>
      </c>
      <c r="L174" s="15"/>
      <c r="M174" s="16"/>
      <c r="N174" s="15">
        <f>IF(M174="","",IF(M174&lt;$B$3,"Expired",IF(M174-$B$3&lt;=60,"Expires soon","Valid")))</f>
      </c>
    </row>
    <row r="175" spans="1:14" x14ac:dyDescent="0.25">
      <c r="A175" s="12"/>
      <c r="B175" s="12"/>
      <c r="C175" s="12"/>
      <c r="D175" s="12"/>
      <c r="E175" s="12"/>
      <c r="F175" s="13"/>
      <c r="G175" s="14"/>
      <c r="H175" s="12"/>
      <c r="I175" s="14">
        <f>IF(OR(G175="",H175=""),"",G175/H175)</f>
      </c>
      <c r="J175" s="14">
        <f>IF(I175="","",MIN(G175,MAX(0,I175*YEARFRAC(F175,$B$3))))</f>
      </c>
      <c r="K175" s="14">
        <f>IF(J175="","",G175-J175)</f>
      </c>
      <c r="L175" s="12"/>
      <c r="M175" s="13"/>
      <c r="N175" s="12">
        <f>IF(M175="","",IF(M175&lt;$B$3,"Expired",IF(M175-$B$3&lt;=60,"Expires soon","Valid")))</f>
      </c>
    </row>
    <row r="176" spans="1:14" x14ac:dyDescent="0.25">
      <c r="A176" s="15"/>
      <c r="B176" s="15"/>
      <c r="C176" s="15"/>
      <c r="D176" s="15"/>
      <c r="E176" s="15"/>
      <c r="F176" s="16"/>
      <c r="G176" s="17"/>
      <c r="H176" s="15"/>
      <c r="I176" s="17">
        <f>IF(OR(G176="",H176=""),"",G176/H176)</f>
      </c>
      <c r="J176" s="17">
        <f>IF(I176="","",MIN(G176,MAX(0,I176*YEARFRAC(F176,$B$3))))</f>
      </c>
      <c r="K176" s="17">
        <f>IF(J176="","",G176-J176)</f>
      </c>
      <c r="L176" s="15"/>
      <c r="M176" s="16"/>
      <c r="N176" s="15">
        <f>IF(M176="","",IF(M176&lt;$B$3,"Expired",IF(M176-$B$3&lt;=60,"Expires soon","Valid")))</f>
      </c>
    </row>
    <row r="177" spans="1:14" x14ac:dyDescent="0.25">
      <c r="A177" s="12"/>
      <c r="B177" s="12"/>
      <c r="C177" s="12"/>
      <c r="D177" s="12"/>
      <c r="E177" s="12"/>
      <c r="F177" s="13"/>
      <c r="G177" s="14"/>
      <c r="H177" s="12"/>
      <c r="I177" s="14">
        <f>IF(OR(G177="",H177=""),"",G177/H177)</f>
      </c>
      <c r="J177" s="14">
        <f>IF(I177="","",MIN(G177,MAX(0,I177*YEARFRAC(F177,$B$3))))</f>
      </c>
      <c r="K177" s="14">
        <f>IF(J177="","",G177-J177)</f>
      </c>
      <c r="L177" s="12"/>
      <c r="M177" s="13"/>
      <c r="N177" s="12">
        <f>IF(M177="","",IF(M177&lt;$B$3,"Expired",IF(M177-$B$3&lt;=60,"Expires soon","Valid")))</f>
      </c>
    </row>
    <row r="178" spans="1:14" x14ac:dyDescent="0.25">
      <c r="A178" s="15"/>
      <c r="B178" s="15"/>
      <c r="C178" s="15"/>
      <c r="D178" s="15"/>
      <c r="E178" s="15"/>
      <c r="F178" s="16"/>
      <c r="G178" s="17"/>
      <c r="H178" s="15"/>
      <c r="I178" s="17">
        <f>IF(OR(G178="",H178=""),"",G178/H178)</f>
      </c>
      <c r="J178" s="17">
        <f>IF(I178="","",MIN(G178,MAX(0,I178*YEARFRAC(F178,$B$3))))</f>
      </c>
      <c r="K178" s="17">
        <f>IF(J178="","",G178-J178)</f>
      </c>
      <c r="L178" s="15"/>
      <c r="M178" s="16"/>
      <c r="N178" s="15">
        <f>IF(M178="","",IF(M178&lt;$B$3,"Expired",IF(M178-$B$3&lt;=60,"Expires soon","Valid")))</f>
      </c>
    </row>
    <row r="179" spans="1:14" x14ac:dyDescent="0.25">
      <c r="A179" s="12"/>
      <c r="B179" s="12"/>
      <c r="C179" s="12"/>
      <c r="D179" s="12"/>
      <c r="E179" s="12"/>
      <c r="F179" s="13"/>
      <c r="G179" s="14"/>
      <c r="H179" s="12"/>
      <c r="I179" s="14">
        <f>IF(OR(G179="",H179=""),"",G179/H179)</f>
      </c>
      <c r="J179" s="14">
        <f>IF(I179="","",MIN(G179,MAX(0,I179*YEARFRAC(F179,$B$3))))</f>
      </c>
      <c r="K179" s="14">
        <f>IF(J179="","",G179-J179)</f>
      </c>
      <c r="L179" s="12"/>
      <c r="M179" s="13"/>
      <c r="N179" s="12">
        <f>IF(M179="","",IF(M179&lt;$B$3,"Expired",IF(M179-$B$3&lt;=60,"Expires soon","Valid")))</f>
      </c>
    </row>
    <row r="180" spans="1:14" x14ac:dyDescent="0.25">
      <c r="A180" s="15"/>
      <c r="B180" s="15"/>
      <c r="C180" s="15"/>
      <c r="D180" s="15"/>
      <c r="E180" s="15"/>
      <c r="F180" s="16"/>
      <c r="G180" s="17"/>
      <c r="H180" s="15"/>
      <c r="I180" s="17">
        <f>IF(OR(G180="",H180=""),"",G180/H180)</f>
      </c>
      <c r="J180" s="17">
        <f>IF(I180="","",MIN(G180,MAX(0,I180*YEARFRAC(F180,$B$3))))</f>
      </c>
      <c r="K180" s="17">
        <f>IF(J180="","",G180-J180)</f>
      </c>
      <c r="L180" s="15"/>
      <c r="M180" s="16"/>
      <c r="N180" s="15">
        <f>IF(M180="","",IF(M180&lt;$B$3,"Expired",IF(M180-$B$3&lt;=60,"Expires soon","Valid")))</f>
      </c>
    </row>
    <row r="181" spans="1:14" x14ac:dyDescent="0.25">
      <c r="A181" s="12"/>
      <c r="B181" s="12"/>
      <c r="C181" s="12"/>
      <c r="D181" s="12"/>
      <c r="E181" s="12"/>
      <c r="F181" s="13"/>
      <c r="G181" s="14"/>
      <c r="H181" s="12"/>
      <c r="I181" s="14">
        <f>IF(OR(G181="",H181=""),"",G181/H181)</f>
      </c>
      <c r="J181" s="14">
        <f>IF(I181="","",MIN(G181,MAX(0,I181*YEARFRAC(F181,$B$3))))</f>
      </c>
      <c r="K181" s="14">
        <f>IF(J181="","",G181-J181)</f>
      </c>
      <c r="L181" s="12"/>
      <c r="M181" s="13"/>
      <c r="N181" s="12">
        <f>IF(M181="","",IF(M181&lt;$B$3,"Expired",IF(M181-$B$3&lt;=60,"Expires soon","Valid")))</f>
      </c>
    </row>
    <row r="182" spans="1:14" x14ac:dyDescent="0.25">
      <c r="A182" s="15"/>
      <c r="B182" s="15"/>
      <c r="C182" s="15"/>
      <c r="D182" s="15"/>
      <c r="E182" s="15"/>
      <c r="F182" s="16"/>
      <c r="G182" s="17"/>
      <c r="H182" s="15"/>
      <c r="I182" s="17">
        <f>IF(OR(G182="",H182=""),"",G182/H182)</f>
      </c>
      <c r="J182" s="17">
        <f>IF(I182="","",MIN(G182,MAX(0,I182*YEARFRAC(F182,$B$3))))</f>
      </c>
      <c r="K182" s="17">
        <f>IF(J182="","",G182-J182)</f>
      </c>
      <c r="L182" s="15"/>
      <c r="M182" s="16"/>
      <c r="N182" s="15">
        <f>IF(M182="","",IF(M182&lt;$B$3,"Expired",IF(M182-$B$3&lt;=60,"Expires soon","Valid")))</f>
      </c>
    </row>
    <row r="183" spans="1:14" x14ac:dyDescent="0.25">
      <c r="A183" s="12"/>
      <c r="B183" s="12"/>
      <c r="C183" s="12"/>
      <c r="D183" s="12"/>
      <c r="E183" s="12"/>
      <c r="F183" s="13"/>
      <c r="G183" s="14"/>
      <c r="H183" s="12"/>
      <c r="I183" s="14">
        <f>IF(OR(G183="",H183=""),"",G183/H183)</f>
      </c>
      <c r="J183" s="14">
        <f>IF(I183="","",MIN(G183,MAX(0,I183*YEARFRAC(F183,$B$3))))</f>
      </c>
      <c r="K183" s="14">
        <f>IF(J183="","",G183-J183)</f>
      </c>
      <c r="L183" s="12"/>
      <c r="M183" s="13"/>
      <c r="N183" s="12">
        <f>IF(M183="","",IF(M183&lt;$B$3,"Expired",IF(M183-$B$3&lt;=60,"Expires soon","Valid")))</f>
      </c>
    </row>
    <row r="184" spans="1:14" x14ac:dyDescent="0.25">
      <c r="A184" s="15"/>
      <c r="B184" s="15"/>
      <c r="C184" s="15"/>
      <c r="D184" s="15"/>
      <c r="E184" s="15"/>
      <c r="F184" s="16"/>
      <c r="G184" s="17"/>
      <c r="H184" s="15"/>
      <c r="I184" s="17">
        <f>IF(OR(G184="",H184=""),"",G184/H184)</f>
      </c>
      <c r="J184" s="17">
        <f>IF(I184="","",MIN(G184,MAX(0,I184*YEARFRAC(F184,$B$3))))</f>
      </c>
      <c r="K184" s="17">
        <f>IF(J184="","",G184-J184)</f>
      </c>
      <c r="L184" s="15"/>
      <c r="M184" s="16"/>
      <c r="N184" s="15">
        <f>IF(M184="","",IF(M184&lt;$B$3,"Expired",IF(M184-$B$3&lt;=60,"Expires soon","Valid")))</f>
      </c>
    </row>
    <row r="185" spans="1:14" x14ac:dyDescent="0.25">
      <c r="A185" s="12"/>
      <c r="B185" s="12"/>
      <c r="C185" s="12"/>
      <c r="D185" s="12"/>
      <c r="E185" s="12"/>
      <c r="F185" s="13"/>
      <c r="G185" s="14"/>
      <c r="H185" s="12"/>
      <c r="I185" s="14">
        <f>IF(OR(G185="",H185=""),"",G185/H185)</f>
      </c>
      <c r="J185" s="14">
        <f>IF(I185="","",MIN(G185,MAX(0,I185*YEARFRAC(F185,$B$3))))</f>
      </c>
      <c r="K185" s="14">
        <f>IF(J185="","",G185-J185)</f>
      </c>
      <c r="L185" s="12"/>
      <c r="M185" s="13"/>
      <c r="N185" s="12">
        <f>IF(M185="","",IF(M185&lt;$B$3,"Expired",IF(M185-$B$3&lt;=60,"Expires soon","Valid")))</f>
      </c>
    </row>
    <row r="186" spans="1:14" x14ac:dyDescent="0.25">
      <c r="A186" s="15"/>
      <c r="B186" s="15"/>
      <c r="C186" s="15"/>
      <c r="D186" s="15"/>
      <c r="E186" s="15"/>
      <c r="F186" s="16"/>
      <c r="G186" s="17"/>
      <c r="H186" s="15"/>
      <c r="I186" s="17">
        <f>IF(OR(G186="",H186=""),"",G186/H186)</f>
      </c>
      <c r="J186" s="17">
        <f>IF(I186="","",MIN(G186,MAX(0,I186*YEARFRAC(F186,$B$3))))</f>
      </c>
      <c r="K186" s="17">
        <f>IF(J186="","",G186-J186)</f>
      </c>
      <c r="L186" s="15"/>
      <c r="M186" s="16"/>
      <c r="N186" s="15">
        <f>IF(M186="","",IF(M186&lt;$B$3,"Expired",IF(M186-$B$3&lt;=60,"Expires soon","Valid")))</f>
      </c>
    </row>
    <row r="187" spans="1:14" x14ac:dyDescent="0.25">
      <c r="A187" s="12"/>
      <c r="B187" s="12"/>
      <c r="C187" s="12"/>
      <c r="D187" s="12"/>
      <c r="E187" s="12"/>
      <c r="F187" s="13"/>
      <c r="G187" s="14"/>
      <c r="H187" s="12"/>
      <c r="I187" s="14">
        <f>IF(OR(G187="",H187=""),"",G187/H187)</f>
      </c>
      <c r="J187" s="14">
        <f>IF(I187="","",MIN(G187,MAX(0,I187*YEARFRAC(F187,$B$3))))</f>
      </c>
      <c r="K187" s="14">
        <f>IF(J187="","",G187-J187)</f>
      </c>
      <c r="L187" s="12"/>
      <c r="M187" s="13"/>
      <c r="N187" s="12">
        <f>IF(M187="","",IF(M187&lt;$B$3,"Expired",IF(M187-$B$3&lt;=60,"Expires soon","Valid")))</f>
      </c>
    </row>
    <row r="188" spans="1:14" x14ac:dyDescent="0.25">
      <c r="A188" s="15"/>
      <c r="B188" s="15"/>
      <c r="C188" s="15"/>
      <c r="D188" s="15"/>
      <c r="E188" s="15"/>
      <c r="F188" s="16"/>
      <c r="G188" s="17"/>
      <c r="H188" s="15"/>
      <c r="I188" s="17">
        <f>IF(OR(G188="",H188=""),"",G188/H188)</f>
      </c>
      <c r="J188" s="17">
        <f>IF(I188="","",MIN(G188,MAX(0,I188*YEARFRAC(F188,$B$3))))</f>
      </c>
      <c r="K188" s="17">
        <f>IF(J188="","",G188-J188)</f>
      </c>
      <c r="L188" s="15"/>
      <c r="M188" s="16"/>
      <c r="N188" s="15">
        <f>IF(M188="","",IF(M188&lt;$B$3,"Expired",IF(M188-$B$3&lt;=60,"Expires soon","Valid")))</f>
      </c>
    </row>
    <row r="189" spans="1:14" x14ac:dyDescent="0.25">
      <c r="A189" s="12"/>
      <c r="B189" s="12"/>
      <c r="C189" s="12"/>
      <c r="D189" s="12"/>
      <c r="E189" s="12"/>
      <c r="F189" s="13"/>
      <c r="G189" s="14"/>
      <c r="H189" s="12"/>
      <c r="I189" s="14">
        <f>IF(OR(G189="",H189=""),"",G189/H189)</f>
      </c>
      <c r="J189" s="14">
        <f>IF(I189="","",MIN(G189,MAX(0,I189*YEARFRAC(F189,$B$3))))</f>
      </c>
      <c r="K189" s="14">
        <f>IF(J189="","",G189-J189)</f>
      </c>
      <c r="L189" s="12"/>
      <c r="M189" s="13"/>
      <c r="N189" s="12">
        <f>IF(M189="","",IF(M189&lt;$B$3,"Expired",IF(M189-$B$3&lt;=60,"Expires soon","Valid")))</f>
      </c>
    </row>
    <row r="190" spans="1:14" x14ac:dyDescent="0.25">
      <c r="A190" s="15"/>
      <c r="B190" s="15"/>
      <c r="C190" s="15"/>
      <c r="D190" s="15"/>
      <c r="E190" s="15"/>
      <c r="F190" s="16"/>
      <c r="G190" s="17"/>
      <c r="H190" s="15"/>
      <c r="I190" s="17">
        <f>IF(OR(G190="",H190=""),"",G190/H190)</f>
      </c>
      <c r="J190" s="17">
        <f>IF(I190="","",MIN(G190,MAX(0,I190*YEARFRAC(F190,$B$3))))</f>
      </c>
      <c r="K190" s="17">
        <f>IF(J190="","",G190-J190)</f>
      </c>
      <c r="L190" s="15"/>
      <c r="M190" s="16"/>
      <c r="N190" s="15">
        <f>IF(M190="","",IF(M190&lt;$B$3,"Expired",IF(M190-$B$3&lt;=60,"Expires soon","Valid")))</f>
      </c>
    </row>
    <row r="191" spans="1:14" x14ac:dyDescent="0.25">
      <c r="A191" s="12"/>
      <c r="B191" s="12"/>
      <c r="C191" s="12"/>
      <c r="D191" s="12"/>
      <c r="E191" s="12"/>
      <c r="F191" s="13"/>
      <c r="G191" s="14"/>
      <c r="H191" s="12"/>
      <c r="I191" s="14">
        <f>IF(OR(G191="",H191=""),"",G191/H191)</f>
      </c>
      <c r="J191" s="14">
        <f>IF(I191="","",MIN(G191,MAX(0,I191*YEARFRAC(F191,$B$3))))</f>
      </c>
      <c r="K191" s="14">
        <f>IF(J191="","",G191-J191)</f>
      </c>
      <c r="L191" s="12"/>
      <c r="M191" s="13"/>
      <c r="N191" s="12">
        <f>IF(M191="","",IF(M191&lt;$B$3,"Expired",IF(M191-$B$3&lt;=60,"Expires soon","Valid")))</f>
      </c>
    </row>
    <row r="192" spans="1:14" x14ac:dyDescent="0.25">
      <c r="A192" s="15"/>
      <c r="B192" s="15"/>
      <c r="C192" s="15"/>
      <c r="D192" s="15"/>
      <c r="E192" s="15"/>
      <c r="F192" s="16"/>
      <c r="G192" s="17"/>
      <c r="H192" s="15"/>
      <c r="I192" s="17">
        <f>IF(OR(G192="",H192=""),"",G192/H192)</f>
      </c>
      <c r="J192" s="17">
        <f>IF(I192="","",MIN(G192,MAX(0,I192*YEARFRAC(F192,$B$3))))</f>
      </c>
      <c r="K192" s="17">
        <f>IF(J192="","",G192-J192)</f>
      </c>
      <c r="L192" s="15"/>
      <c r="M192" s="16"/>
      <c r="N192" s="15">
        <f>IF(M192="","",IF(M192&lt;$B$3,"Expired",IF(M192-$B$3&lt;=60,"Expires soon","Valid")))</f>
      </c>
    </row>
    <row r="193" spans="1:14" x14ac:dyDescent="0.25">
      <c r="A193" s="12"/>
      <c r="B193" s="12"/>
      <c r="C193" s="12"/>
      <c r="D193" s="12"/>
      <c r="E193" s="12"/>
      <c r="F193" s="13"/>
      <c r="G193" s="14"/>
      <c r="H193" s="12"/>
      <c r="I193" s="14">
        <f>IF(OR(G193="",H193=""),"",G193/H193)</f>
      </c>
      <c r="J193" s="14">
        <f>IF(I193="","",MIN(G193,MAX(0,I193*YEARFRAC(F193,$B$3))))</f>
      </c>
      <c r="K193" s="14">
        <f>IF(J193="","",G193-J193)</f>
      </c>
      <c r="L193" s="12"/>
      <c r="M193" s="13"/>
      <c r="N193" s="12">
        <f>IF(M193="","",IF(M193&lt;$B$3,"Expired",IF(M193-$B$3&lt;=60,"Expires soon","Valid")))</f>
      </c>
    </row>
    <row r="194" spans="1:14" x14ac:dyDescent="0.25">
      <c r="A194" s="15"/>
      <c r="B194" s="15"/>
      <c r="C194" s="15"/>
      <c r="D194" s="15"/>
      <c r="E194" s="15"/>
      <c r="F194" s="16"/>
      <c r="G194" s="17"/>
      <c r="H194" s="15"/>
      <c r="I194" s="17">
        <f>IF(OR(G194="",H194=""),"",G194/H194)</f>
      </c>
      <c r="J194" s="17">
        <f>IF(I194="","",MIN(G194,MAX(0,I194*YEARFRAC(F194,$B$3))))</f>
      </c>
      <c r="K194" s="17">
        <f>IF(J194="","",G194-J194)</f>
      </c>
      <c r="L194" s="15"/>
      <c r="M194" s="16"/>
      <c r="N194" s="15">
        <f>IF(M194="","",IF(M194&lt;$B$3,"Expired",IF(M194-$B$3&lt;=60,"Expires soon","Valid")))</f>
      </c>
    </row>
    <row r="195" spans="1:14" x14ac:dyDescent="0.25">
      <c r="A195" s="12"/>
      <c r="B195" s="12"/>
      <c r="C195" s="12"/>
      <c r="D195" s="12"/>
      <c r="E195" s="12"/>
      <c r="F195" s="13"/>
      <c r="G195" s="14"/>
      <c r="H195" s="12"/>
      <c r="I195" s="14">
        <f>IF(OR(G195="",H195=""),"",G195/H195)</f>
      </c>
      <c r="J195" s="14">
        <f>IF(I195="","",MIN(G195,MAX(0,I195*YEARFRAC(F195,$B$3))))</f>
      </c>
      <c r="K195" s="14">
        <f>IF(J195="","",G195-J195)</f>
      </c>
      <c r="L195" s="12"/>
      <c r="M195" s="13"/>
      <c r="N195" s="12">
        <f>IF(M195="","",IF(M195&lt;$B$3,"Expired",IF(M195-$B$3&lt;=60,"Expires soon","Valid")))</f>
      </c>
    </row>
    <row r="196" spans="1:14" x14ac:dyDescent="0.25">
      <c r="A196" s="15"/>
      <c r="B196" s="15"/>
      <c r="C196" s="15"/>
      <c r="D196" s="15"/>
      <c r="E196" s="15"/>
      <c r="F196" s="16"/>
      <c r="G196" s="17"/>
      <c r="H196" s="15"/>
      <c r="I196" s="17">
        <f>IF(OR(G196="",H196=""),"",G196/H196)</f>
      </c>
      <c r="J196" s="17">
        <f>IF(I196="","",MIN(G196,MAX(0,I196*YEARFRAC(F196,$B$3))))</f>
      </c>
      <c r="K196" s="17">
        <f>IF(J196="","",G196-J196)</f>
      </c>
      <c r="L196" s="15"/>
      <c r="M196" s="16"/>
      <c r="N196" s="15">
        <f>IF(M196="","",IF(M196&lt;$B$3,"Expired",IF(M196-$B$3&lt;=60,"Expires soon","Valid")))</f>
      </c>
    </row>
    <row r="197" spans="1:14" x14ac:dyDescent="0.25">
      <c r="A197" s="12"/>
      <c r="B197" s="12"/>
      <c r="C197" s="12"/>
      <c r="D197" s="12"/>
      <c r="E197" s="12"/>
      <c r="F197" s="13"/>
      <c r="G197" s="14"/>
      <c r="H197" s="12"/>
      <c r="I197" s="14">
        <f>IF(OR(G197="",H197=""),"",G197/H197)</f>
      </c>
      <c r="J197" s="14">
        <f>IF(I197="","",MIN(G197,MAX(0,I197*YEARFRAC(F197,$B$3))))</f>
      </c>
      <c r="K197" s="14">
        <f>IF(J197="","",G197-J197)</f>
      </c>
      <c r="L197" s="12"/>
      <c r="M197" s="13"/>
      <c r="N197" s="12">
        <f>IF(M197="","",IF(M197&lt;$B$3,"Expired",IF(M197-$B$3&lt;=60,"Expires soon","Valid")))</f>
      </c>
    </row>
    <row r="198" spans="1:14" x14ac:dyDescent="0.25">
      <c r="A198" s="15"/>
      <c r="B198" s="15"/>
      <c r="C198" s="15"/>
      <c r="D198" s="15"/>
      <c r="E198" s="15"/>
      <c r="F198" s="16"/>
      <c r="G198" s="17"/>
      <c r="H198" s="15"/>
      <c r="I198" s="17">
        <f>IF(OR(G198="",H198=""),"",G198/H198)</f>
      </c>
      <c r="J198" s="17">
        <f>IF(I198="","",MIN(G198,MAX(0,I198*YEARFRAC(F198,$B$3))))</f>
      </c>
      <c r="K198" s="17">
        <f>IF(J198="","",G198-J198)</f>
      </c>
      <c r="L198" s="15"/>
      <c r="M198" s="16"/>
      <c r="N198" s="15">
        <f>IF(M198="","",IF(M198&lt;$B$3,"Expired",IF(M198-$B$3&lt;=60,"Expires soon","Valid")))</f>
      </c>
    </row>
    <row r="199" spans="1:14" x14ac:dyDescent="0.25">
      <c r="A199" s="12"/>
      <c r="B199" s="12"/>
      <c r="C199" s="12"/>
      <c r="D199" s="12"/>
      <c r="E199" s="12"/>
      <c r="F199" s="13"/>
      <c r="G199" s="14"/>
      <c r="H199" s="12"/>
      <c r="I199" s="14">
        <f>IF(OR(G199="",H199=""),"",G199/H199)</f>
      </c>
      <c r="J199" s="14">
        <f>IF(I199="","",MIN(G199,MAX(0,I199*YEARFRAC(F199,$B$3))))</f>
      </c>
      <c r="K199" s="14">
        <f>IF(J199="","",G199-J199)</f>
      </c>
      <c r="L199" s="12"/>
      <c r="M199" s="13"/>
      <c r="N199" s="12">
        <f>IF(M199="","",IF(M199&lt;$B$3,"Expired",IF(M199-$B$3&lt;=60,"Expires soon","Valid")))</f>
      </c>
    </row>
    <row r="200" spans="1:14" x14ac:dyDescent="0.25">
      <c r="A200" s="15"/>
      <c r="B200" s="15"/>
      <c r="C200" s="15"/>
      <c r="D200" s="15"/>
      <c r="E200" s="15"/>
      <c r="F200" s="16"/>
      <c r="G200" s="17"/>
      <c r="H200" s="15"/>
      <c r="I200" s="17">
        <f>IF(OR(G200="",H200=""),"",G200/H200)</f>
      </c>
      <c r="J200" s="17">
        <f>IF(I200="","",MIN(G200,MAX(0,I200*YEARFRAC(F200,$B$3))))</f>
      </c>
      <c r="K200" s="17">
        <f>IF(J200="","",G200-J200)</f>
      </c>
      <c r="L200" s="15"/>
      <c r="M200" s="16"/>
      <c r="N200" s="15">
        <f>IF(M200="","",IF(M200&lt;$B$3,"Expired",IF(M200-$B$3&lt;=60,"Expires soon","Valid")))</f>
      </c>
    </row>
    <row r="201" spans="1:14" x14ac:dyDescent="0.25">
      <c r="A201" s="12"/>
      <c r="B201" s="12"/>
      <c r="C201" s="12"/>
      <c r="D201" s="12"/>
      <c r="E201" s="12"/>
      <c r="F201" s="13"/>
      <c r="G201" s="14"/>
      <c r="H201" s="12"/>
      <c r="I201" s="14">
        <f>IF(OR(G201="",H201=""),"",G201/H201)</f>
      </c>
      <c r="J201" s="14">
        <f>IF(I201="","",MIN(G201,MAX(0,I201*YEARFRAC(F201,$B$3))))</f>
      </c>
      <c r="K201" s="14">
        <f>IF(J201="","",G201-J201)</f>
      </c>
      <c r="L201" s="12"/>
      <c r="M201" s="13"/>
      <c r="N201" s="12">
        <f>IF(M201="","",IF(M201&lt;$B$3,"Expired",IF(M201-$B$3&lt;=60,"Expires soon","Valid")))</f>
      </c>
    </row>
    <row r="202" spans="1:14" x14ac:dyDescent="0.25">
      <c r="A202" s="15"/>
      <c r="B202" s="15"/>
      <c r="C202" s="15"/>
      <c r="D202" s="15"/>
      <c r="E202" s="15"/>
      <c r="F202" s="16"/>
      <c r="G202" s="17"/>
      <c r="H202" s="15"/>
      <c r="I202" s="17">
        <f>IF(OR(G202="",H202=""),"",G202/H202)</f>
      </c>
      <c r="J202" s="17">
        <f>IF(I202="","",MIN(G202,MAX(0,I202*YEARFRAC(F202,$B$3))))</f>
      </c>
      <c r="K202" s="17">
        <f>IF(J202="","",G202-J202)</f>
      </c>
      <c r="L202" s="15"/>
      <c r="M202" s="16"/>
      <c r="N202" s="15">
        <f>IF(M202="","",IF(M202&lt;$B$3,"Expired",IF(M202-$B$3&lt;=60,"Expires soon","Valid")))</f>
      </c>
    </row>
    <row r="203" spans="1:14" x14ac:dyDescent="0.25">
      <c r="A203" s="12"/>
      <c r="B203" s="12"/>
      <c r="C203" s="12"/>
      <c r="D203" s="12"/>
      <c r="E203" s="12"/>
      <c r="F203" s="13"/>
      <c r="G203" s="14"/>
      <c r="H203" s="12"/>
      <c r="I203" s="14">
        <f>IF(OR(G203="",H203=""),"",G203/H203)</f>
      </c>
      <c r="J203" s="14">
        <f>IF(I203="","",MIN(G203,MAX(0,I203*YEARFRAC(F203,$B$3))))</f>
      </c>
      <c r="K203" s="14">
        <f>IF(J203="","",G203-J203)</f>
      </c>
      <c r="L203" s="12"/>
      <c r="M203" s="13"/>
      <c r="N203" s="12">
        <f>IF(M203="","",IF(M203&lt;$B$3,"Expired",IF(M203-$B$3&lt;=60,"Expires soon","Valid")))</f>
      </c>
    </row>
    <row r="204" spans="1:14" x14ac:dyDescent="0.25">
      <c r="A204" s="15"/>
      <c r="B204" s="15"/>
      <c r="C204" s="15"/>
      <c r="D204" s="15"/>
      <c r="E204" s="15"/>
      <c r="F204" s="16"/>
      <c r="G204" s="17"/>
      <c r="H204" s="15"/>
      <c r="I204" s="17">
        <f>IF(OR(G204="",H204=""),"",G204/H204)</f>
      </c>
      <c r="J204" s="17">
        <f>IF(I204="","",MIN(G204,MAX(0,I204*YEARFRAC(F204,$B$3))))</f>
      </c>
      <c r="K204" s="17">
        <f>IF(J204="","",G204-J204)</f>
      </c>
      <c r="L204" s="15"/>
      <c r="M204" s="16"/>
      <c r="N204" s="15">
        <f>IF(M204="","",IF(M204&lt;$B$3,"Expired",IF(M204-$B$3&lt;=60,"Expires soon","Valid")))</f>
      </c>
    </row>
    <row r="205" spans="1:14" x14ac:dyDescent="0.25">
      <c r="A205" s="12"/>
      <c r="B205" s="12"/>
      <c r="C205" s="12"/>
      <c r="D205" s="12"/>
      <c r="E205" s="12"/>
      <c r="F205" s="13"/>
      <c r="G205" s="14"/>
      <c r="H205" s="12"/>
      <c r="I205" s="14">
        <f>IF(OR(G205="",H205=""),"",G205/H205)</f>
      </c>
      <c r="J205" s="14">
        <f>IF(I205="","",MIN(G205,MAX(0,I205*YEARFRAC(F205,$B$3))))</f>
      </c>
      <c r="K205" s="14">
        <f>IF(J205="","",G205-J205)</f>
      </c>
      <c r="L205" s="12"/>
      <c r="M205" s="13"/>
      <c r="N205" s="12">
        <f>IF(M205="","",IF(M205&lt;$B$3,"Expired",IF(M205-$B$3&lt;=60,"Expires soon","Valid")))</f>
      </c>
    </row>
    <row r="206" spans="1:14" x14ac:dyDescent="0.25">
      <c r="A206" s="15"/>
      <c r="B206" s="15"/>
      <c r="C206" s="15"/>
      <c r="D206" s="15"/>
      <c r="E206" s="15"/>
      <c r="F206" s="16"/>
      <c r="G206" s="17"/>
      <c r="H206" s="15"/>
      <c r="I206" s="17">
        <f>IF(OR(G206="",H206=""),"",G206/H206)</f>
      </c>
      <c r="J206" s="17">
        <f>IF(I206="","",MIN(G206,MAX(0,I206*YEARFRAC(F206,$B$3))))</f>
      </c>
      <c r="K206" s="17">
        <f>IF(J206="","",G206-J206)</f>
      </c>
      <c r="L206" s="15"/>
      <c r="M206" s="16"/>
      <c r="N206" s="15">
        <f>IF(M206="","",IF(M206&lt;$B$3,"Expired",IF(M206-$B$3&lt;=60,"Expires soon","Valid")))</f>
      </c>
    </row>
    <row r="207" spans="1:14" x14ac:dyDescent="0.25">
      <c r="A207" s="12"/>
      <c r="B207" s="12"/>
      <c r="C207" s="12"/>
      <c r="D207" s="12"/>
      <c r="E207" s="12"/>
      <c r="F207" s="13"/>
      <c r="G207" s="14"/>
      <c r="H207" s="12"/>
      <c r="I207" s="14">
        <f>IF(OR(G207="",H207=""),"",G207/H207)</f>
      </c>
      <c r="J207" s="14">
        <f>IF(I207="","",MIN(G207,MAX(0,I207*YEARFRAC(F207,$B$3))))</f>
      </c>
      <c r="K207" s="14">
        <f>IF(J207="","",G207-J207)</f>
      </c>
      <c r="L207" s="12"/>
      <c r="M207" s="13"/>
      <c r="N207" s="12">
        <f>IF(M207="","",IF(M207&lt;$B$3,"Expired",IF(M207-$B$3&lt;=60,"Expires soon","Valid")))</f>
      </c>
    </row>
    <row r="208" spans="1:14" x14ac:dyDescent="0.25">
      <c r="A208" s="15"/>
      <c r="B208" s="15"/>
      <c r="C208" s="15"/>
      <c r="D208" s="15"/>
      <c r="E208" s="15"/>
      <c r="F208" s="16"/>
      <c r="G208" s="17"/>
      <c r="H208" s="15"/>
      <c r="I208" s="17">
        <f>IF(OR(G208="",H208=""),"",G208/H208)</f>
      </c>
      <c r="J208" s="17">
        <f>IF(I208="","",MIN(G208,MAX(0,I208*YEARFRAC(F208,$B$3))))</f>
      </c>
      <c r="K208" s="17">
        <f>IF(J208="","",G208-J208)</f>
      </c>
      <c r="L208" s="15"/>
      <c r="M208" s="16"/>
      <c r="N208" s="15">
        <f>IF(M208="","",IF(M208&lt;$B$3,"Expired",IF(M208-$B$3&lt;=60,"Expires soon","Valid")))</f>
      </c>
    </row>
    <row r="209" spans="1:14" x14ac:dyDescent="0.25">
      <c r="A209" s="12"/>
      <c r="B209" s="12"/>
      <c r="C209" s="12"/>
      <c r="D209" s="12"/>
      <c r="E209" s="12"/>
      <c r="F209" s="13"/>
      <c r="G209" s="14"/>
      <c r="H209" s="12"/>
      <c r="I209" s="14">
        <f>IF(OR(G209="",H209=""),"",G209/H209)</f>
      </c>
      <c r="J209" s="14">
        <f>IF(I209="","",MIN(G209,MAX(0,I209*YEARFRAC(F209,$B$3))))</f>
      </c>
      <c r="K209" s="14">
        <f>IF(J209="","",G209-J209)</f>
      </c>
      <c r="L209" s="12"/>
      <c r="M209" s="13"/>
      <c r="N209" s="12">
        <f>IF(M209="","",IF(M209&lt;$B$3,"Expired",IF(M209-$B$3&lt;=60,"Expires soon","Valid")))</f>
      </c>
    </row>
    <row r="210" spans="1:14" x14ac:dyDescent="0.25">
      <c r="A210" s="15"/>
      <c r="B210" s="15"/>
      <c r="C210" s="15"/>
      <c r="D210" s="15"/>
      <c r="E210" s="15"/>
      <c r="F210" s="16"/>
      <c r="G210" s="17"/>
      <c r="H210" s="15"/>
      <c r="I210" s="17">
        <f>IF(OR(G210="",H210=""),"",G210/H210)</f>
      </c>
      <c r="J210" s="17">
        <f>IF(I210="","",MIN(G210,MAX(0,I210*YEARFRAC(F210,$B$3))))</f>
      </c>
      <c r="K210" s="17">
        <f>IF(J210="","",G210-J210)</f>
      </c>
      <c r="L210" s="15"/>
      <c r="M210" s="16"/>
      <c r="N210" s="15">
        <f>IF(M210="","",IF(M210&lt;$B$3,"Expired",IF(M210-$B$3&lt;=60,"Expires soon","Valid")))</f>
      </c>
    </row>
    <row r="211" spans="1:14" x14ac:dyDescent="0.25">
      <c r="A211" s="12"/>
      <c r="B211" s="12"/>
      <c r="C211" s="12"/>
      <c r="D211" s="12"/>
      <c r="E211" s="12"/>
      <c r="F211" s="13"/>
      <c r="G211" s="14"/>
      <c r="H211" s="12"/>
      <c r="I211" s="14">
        <f>IF(OR(G211="",H211=""),"",G211/H211)</f>
      </c>
      <c r="J211" s="14">
        <f>IF(I211="","",MIN(G211,MAX(0,I211*YEARFRAC(F211,$B$3))))</f>
      </c>
      <c r="K211" s="14">
        <f>IF(J211="","",G211-J211)</f>
      </c>
      <c r="L211" s="12"/>
      <c r="M211" s="13"/>
      <c r="N211" s="12">
        <f>IF(M211="","",IF(M211&lt;$B$3,"Expired",IF(M211-$B$3&lt;=60,"Expires soon","Valid")))</f>
      </c>
    </row>
    <row r="212" spans="1:14" x14ac:dyDescent="0.25">
      <c r="A212" s="15"/>
      <c r="B212" s="15"/>
      <c r="C212" s="15"/>
      <c r="D212" s="15"/>
      <c r="E212" s="15"/>
      <c r="F212" s="16"/>
      <c r="G212" s="17"/>
      <c r="H212" s="15"/>
      <c r="I212" s="17">
        <f>IF(OR(G212="",H212=""),"",G212/H212)</f>
      </c>
      <c r="J212" s="17">
        <f>IF(I212="","",MIN(G212,MAX(0,I212*YEARFRAC(F212,$B$3))))</f>
      </c>
      <c r="K212" s="17">
        <f>IF(J212="","",G212-J212)</f>
      </c>
      <c r="L212" s="15"/>
      <c r="M212" s="16"/>
      <c r="N212" s="15">
        <f>IF(M212="","",IF(M212&lt;$B$3,"Expired",IF(M212-$B$3&lt;=60,"Expires soon","Valid")))</f>
      </c>
    </row>
    <row r="213" spans="1:14" x14ac:dyDescent="0.25">
      <c r="A213" s="12"/>
      <c r="B213" s="12"/>
      <c r="C213" s="12"/>
      <c r="D213" s="12"/>
      <c r="E213" s="12"/>
      <c r="F213" s="13"/>
      <c r="G213" s="14"/>
      <c r="H213" s="12"/>
      <c r="I213" s="14">
        <f>IF(OR(G213="",H213=""),"",G213/H213)</f>
      </c>
      <c r="J213" s="14">
        <f>IF(I213="","",MIN(G213,MAX(0,I213*YEARFRAC(F213,$B$3))))</f>
      </c>
      <c r="K213" s="14">
        <f>IF(J213="","",G213-J213)</f>
      </c>
      <c r="L213" s="12"/>
      <c r="M213" s="13"/>
      <c r="N213" s="12">
        <f>IF(M213="","",IF(M213&lt;$B$3,"Expired",IF(M213-$B$3&lt;=60,"Expires soon","Valid")))</f>
      </c>
    </row>
    <row r="214" spans="1:14" x14ac:dyDescent="0.25">
      <c r="A214" s="15"/>
      <c r="B214" s="15"/>
      <c r="C214" s="15"/>
      <c r="D214" s="15"/>
      <c r="E214" s="15"/>
      <c r="F214" s="16"/>
      <c r="G214" s="17"/>
      <c r="H214" s="15"/>
      <c r="I214" s="17">
        <f>IF(OR(G214="",H214=""),"",G214/H214)</f>
      </c>
      <c r="J214" s="17">
        <f>IF(I214="","",MIN(G214,MAX(0,I214*YEARFRAC(F214,$B$3))))</f>
      </c>
      <c r="K214" s="17">
        <f>IF(J214="","",G214-J214)</f>
      </c>
      <c r="L214" s="15"/>
      <c r="M214" s="16"/>
      <c r="N214" s="15">
        <f>IF(M214="","",IF(M214&lt;$B$3,"Expired",IF(M214-$B$3&lt;=60,"Expires soon","Valid")))</f>
      </c>
    </row>
    <row r="215" spans="1:14" x14ac:dyDescent="0.25">
      <c r="A215" s="12"/>
      <c r="B215" s="12"/>
      <c r="C215" s="12"/>
      <c r="D215" s="12"/>
      <c r="E215" s="12"/>
      <c r="F215" s="13"/>
      <c r="G215" s="14"/>
      <c r="H215" s="12"/>
      <c r="I215" s="14">
        <f>IF(OR(G215="",H215=""),"",G215/H215)</f>
      </c>
      <c r="J215" s="14">
        <f>IF(I215="","",MIN(G215,MAX(0,I215*YEARFRAC(F215,$B$3))))</f>
      </c>
      <c r="K215" s="14">
        <f>IF(J215="","",G215-J215)</f>
      </c>
      <c r="L215" s="12"/>
      <c r="M215" s="13"/>
      <c r="N215" s="12">
        <f>IF(M215="","",IF(M215&lt;$B$3,"Expired",IF(M215-$B$3&lt;=60,"Expires soon","Valid")))</f>
      </c>
    </row>
    <row r="216" spans="1:14" x14ac:dyDescent="0.25">
      <c r="A216" s="15"/>
      <c r="B216" s="15"/>
      <c r="C216" s="15"/>
      <c r="D216" s="15"/>
      <c r="E216" s="15"/>
      <c r="F216" s="16"/>
      <c r="G216" s="17"/>
      <c r="H216" s="15"/>
      <c r="I216" s="17">
        <f>IF(OR(G216="",H216=""),"",G216/H216)</f>
      </c>
      <c r="J216" s="17">
        <f>IF(I216="","",MIN(G216,MAX(0,I216*YEARFRAC(F216,$B$3))))</f>
      </c>
      <c r="K216" s="17">
        <f>IF(J216="","",G216-J216)</f>
      </c>
      <c r="L216" s="15"/>
      <c r="M216" s="16"/>
      <c r="N216" s="15">
        <f>IF(M216="","",IF(M216&lt;$B$3,"Expired",IF(M216-$B$3&lt;=60,"Expires soon","Valid")))</f>
      </c>
    </row>
    <row r="217" spans="1:14" x14ac:dyDescent="0.25">
      <c r="A217" s="12"/>
      <c r="B217" s="12"/>
      <c r="C217" s="12"/>
      <c r="D217" s="12"/>
      <c r="E217" s="12"/>
      <c r="F217" s="13"/>
      <c r="G217" s="14"/>
      <c r="H217" s="12"/>
      <c r="I217" s="14">
        <f>IF(OR(G217="",H217=""),"",G217/H217)</f>
      </c>
      <c r="J217" s="14">
        <f>IF(I217="","",MIN(G217,MAX(0,I217*YEARFRAC(F217,$B$3))))</f>
      </c>
      <c r="K217" s="14">
        <f>IF(J217="","",G217-J217)</f>
      </c>
      <c r="L217" s="12"/>
      <c r="M217" s="13"/>
      <c r="N217" s="12">
        <f>IF(M217="","",IF(M217&lt;$B$3,"Expired",IF(M217-$B$3&lt;=60,"Expires soon","Valid")))</f>
      </c>
    </row>
    <row r="218" spans="1:14" x14ac:dyDescent="0.25">
      <c r="A218" s="15"/>
      <c r="B218" s="15"/>
      <c r="C218" s="15"/>
      <c r="D218" s="15"/>
      <c r="E218" s="15"/>
      <c r="F218" s="16"/>
      <c r="G218" s="17"/>
      <c r="H218" s="15"/>
      <c r="I218" s="17">
        <f>IF(OR(G218="",H218=""),"",G218/H218)</f>
      </c>
      <c r="J218" s="17">
        <f>IF(I218="","",MIN(G218,MAX(0,I218*YEARFRAC(F218,$B$3))))</f>
      </c>
      <c r="K218" s="17">
        <f>IF(J218="","",G218-J218)</f>
      </c>
      <c r="L218" s="15"/>
      <c r="M218" s="16"/>
      <c r="N218" s="15">
        <f>IF(M218="","",IF(M218&lt;$B$3,"Expired",IF(M218-$B$3&lt;=60,"Expires soon","Valid")))</f>
      </c>
    </row>
    <row r="219" spans="1:14" x14ac:dyDescent="0.25">
      <c r="A219" s="12"/>
      <c r="B219" s="12"/>
      <c r="C219" s="12"/>
      <c r="D219" s="12"/>
      <c r="E219" s="12"/>
      <c r="F219" s="13"/>
      <c r="G219" s="14"/>
      <c r="H219" s="12"/>
      <c r="I219" s="14">
        <f>IF(OR(G219="",H219=""),"",G219/H219)</f>
      </c>
      <c r="J219" s="14">
        <f>IF(I219="","",MIN(G219,MAX(0,I219*YEARFRAC(F219,$B$3))))</f>
      </c>
      <c r="K219" s="14">
        <f>IF(J219="","",G219-J219)</f>
      </c>
      <c r="L219" s="12"/>
      <c r="M219" s="13"/>
      <c r="N219" s="12">
        <f>IF(M219="","",IF(M219&lt;$B$3,"Expired",IF(M219-$B$3&lt;=60,"Expires soon","Valid")))</f>
      </c>
    </row>
    <row r="220" spans="1:14" x14ac:dyDescent="0.25">
      <c r="A220" s="15"/>
      <c r="B220" s="15"/>
      <c r="C220" s="15"/>
      <c r="D220" s="15"/>
      <c r="E220" s="15"/>
      <c r="F220" s="16"/>
      <c r="G220" s="17"/>
      <c r="H220" s="15"/>
      <c r="I220" s="17">
        <f>IF(OR(G220="",H220=""),"",G220/H220)</f>
      </c>
      <c r="J220" s="17">
        <f>IF(I220="","",MIN(G220,MAX(0,I220*YEARFRAC(F220,$B$3))))</f>
      </c>
      <c r="K220" s="17">
        <f>IF(J220="","",G220-J220)</f>
      </c>
      <c r="L220" s="15"/>
      <c r="M220" s="16"/>
      <c r="N220" s="15">
        <f>IF(M220="","",IF(M220&lt;$B$3,"Expired",IF(M220-$B$3&lt;=60,"Expires soon","Valid")))</f>
      </c>
    </row>
    <row r="221" spans="1:14" x14ac:dyDescent="0.25">
      <c r="A221" s="12"/>
      <c r="B221" s="12"/>
      <c r="C221" s="12"/>
      <c r="D221" s="12"/>
      <c r="E221" s="12"/>
      <c r="F221" s="13"/>
      <c r="G221" s="14"/>
      <c r="H221" s="12"/>
      <c r="I221" s="14">
        <f>IF(OR(G221="",H221=""),"",G221/H221)</f>
      </c>
      <c r="J221" s="14">
        <f>IF(I221="","",MIN(G221,MAX(0,I221*YEARFRAC(F221,$B$3))))</f>
      </c>
      <c r="K221" s="14">
        <f>IF(J221="","",G221-J221)</f>
      </c>
      <c r="L221" s="12"/>
      <c r="M221" s="13"/>
      <c r="N221" s="12">
        <f>IF(M221="","",IF(M221&lt;$B$3,"Expired",IF(M221-$B$3&lt;=60,"Expires soon","Valid")))</f>
      </c>
    </row>
    <row r="222" spans="1:14" x14ac:dyDescent="0.25">
      <c r="A222" s="15"/>
      <c r="B222" s="15"/>
      <c r="C222" s="15"/>
      <c r="D222" s="15"/>
      <c r="E222" s="15"/>
      <c r="F222" s="16"/>
      <c r="G222" s="17"/>
      <c r="H222" s="15"/>
      <c r="I222" s="17">
        <f>IF(OR(G222="",H222=""),"",G222/H222)</f>
      </c>
      <c r="J222" s="17">
        <f>IF(I222="","",MIN(G222,MAX(0,I222*YEARFRAC(F222,$B$3))))</f>
      </c>
      <c r="K222" s="17">
        <f>IF(J222="","",G222-J222)</f>
      </c>
      <c r="L222" s="15"/>
      <c r="M222" s="16"/>
      <c r="N222" s="15">
        <f>IF(M222="","",IF(M222&lt;$B$3,"Expired",IF(M222-$B$3&lt;=60,"Expires soon","Valid")))</f>
      </c>
    </row>
    <row r="223" spans="1:14" x14ac:dyDescent="0.25">
      <c r="A223" s="12"/>
      <c r="B223" s="12"/>
      <c r="C223" s="12"/>
      <c r="D223" s="12"/>
      <c r="E223" s="12"/>
      <c r="F223" s="13"/>
      <c r="G223" s="14"/>
      <c r="H223" s="12"/>
      <c r="I223" s="14">
        <f>IF(OR(G223="",H223=""),"",G223/H223)</f>
      </c>
      <c r="J223" s="14">
        <f>IF(I223="","",MIN(G223,MAX(0,I223*YEARFRAC(F223,$B$3))))</f>
      </c>
      <c r="K223" s="14">
        <f>IF(J223="","",G223-J223)</f>
      </c>
      <c r="L223" s="12"/>
      <c r="M223" s="13"/>
      <c r="N223" s="12">
        <f>IF(M223="","",IF(M223&lt;$B$3,"Expired",IF(M223-$B$3&lt;=60,"Expires soon","Valid")))</f>
      </c>
    </row>
    <row r="224" spans="1:14" x14ac:dyDescent="0.25">
      <c r="A224" s="15"/>
      <c r="B224" s="15"/>
      <c r="C224" s="15"/>
      <c r="D224" s="15"/>
      <c r="E224" s="15"/>
      <c r="F224" s="16"/>
      <c r="G224" s="17"/>
      <c r="H224" s="15"/>
      <c r="I224" s="17">
        <f>IF(OR(G224="",H224=""),"",G224/H224)</f>
      </c>
      <c r="J224" s="17">
        <f>IF(I224="","",MIN(G224,MAX(0,I224*YEARFRAC(F224,$B$3))))</f>
      </c>
      <c r="K224" s="17">
        <f>IF(J224="","",G224-J224)</f>
      </c>
      <c r="L224" s="15"/>
      <c r="M224" s="16"/>
      <c r="N224" s="15">
        <f>IF(M224="","",IF(M224&lt;$B$3,"Expired",IF(M224-$B$3&lt;=60,"Expires soon","Valid")))</f>
      </c>
    </row>
    <row r="225" spans="1:14" x14ac:dyDescent="0.25">
      <c r="A225" s="12"/>
      <c r="B225" s="12"/>
      <c r="C225" s="12"/>
      <c r="D225" s="12"/>
      <c r="E225" s="12"/>
      <c r="F225" s="13"/>
      <c r="G225" s="14"/>
      <c r="H225" s="12"/>
      <c r="I225" s="14">
        <f>IF(OR(G225="",H225=""),"",G225/H225)</f>
      </c>
      <c r="J225" s="14">
        <f>IF(I225="","",MIN(G225,MAX(0,I225*YEARFRAC(F225,$B$3))))</f>
      </c>
      <c r="K225" s="14">
        <f>IF(J225="","",G225-J225)</f>
      </c>
      <c r="L225" s="12"/>
      <c r="M225" s="13"/>
      <c r="N225" s="12">
        <f>IF(M225="","",IF(M225&lt;$B$3,"Expired",IF(M225-$B$3&lt;=60,"Expires soon","Valid")))</f>
      </c>
    </row>
    <row r="226" spans="1:14" x14ac:dyDescent="0.25">
      <c r="A226" s="15"/>
      <c r="B226" s="15"/>
      <c r="C226" s="15"/>
      <c r="D226" s="15"/>
      <c r="E226" s="15"/>
      <c r="F226" s="16"/>
      <c r="G226" s="17"/>
      <c r="H226" s="15"/>
      <c r="I226" s="17">
        <f>IF(OR(G226="",H226=""),"",G226/H226)</f>
      </c>
      <c r="J226" s="17">
        <f>IF(I226="","",MIN(G226,MAX(0,I226*YEARFRAC(F226,$B$3))))</f>
      </c>
      <c r="K226" s="17">
        <f>IF(J226="","",G226-J226)</f>
      </c>
      <c r="L226" s="15"/>
      <c r="M226" s="16"/>
      <c r="N226" s="15">
        <f>IF(M226="","",IF(M226&lt;$B$3,"Expired",IF(M226-$B$3&lt;=60,"Expires soon","Valid")))</f>
      </c>
    </row>
    <row r="227" spans="1:14" x14ac:dyDescent="0.25">
      <c r="A227" s="12"/>
      <c r="B227" s="12"/>
      <c r="C227" s="12"/>
      <c r="D227" s="12"/>
      <c r="E227" s="12"/>
      <c r="F227" s="13"/>
      <c r="G227" s="14"/>
      <c r="H227" s="12"/>
      <c r="I227" s="14">
        <f>IF(OR(G227="",H227=""),"",G227/H227)</f>
      </c>
      <c r="J227" s="14">
        <f>IF(I227="","",MIN(G227,MAX(0,I227*YEARFRAC(F227,$B$3))))</f>
      </c>
      <c r="K227" s="14">
        <f>IF(J227="","",G227-J227)</f>
      </c>
      <c r="L227" s="12"/>
      <c r="M227" s="13"/>
      <c r="N227" s="12">
        <f>IF(M227="","",IF(M227&lt;$B$3,"Expired",IF(M227-$B$3&lt;=60,"Expires soon","Valid")))</f>
      </c>
    </row>
    <row r="228" spans="1:14" x14ac:dyDescent="0.25">
      <c r="A228" s="15"/>
      <c r="B228" s="15"/>
      <c r="C228" s="15"/>
      <c r="D228" s="15"/>
      <c r="E228" s="15"/>
      <c r="F228" s="16"/>
      <c r="G228" s="17"/>
      <c r="H228" s="15"/>
      <c r="I228" s="17">
        <f>IF(OR(G228="",H228=""),"",G228/H228)</f>
      </c>
      <c r="J228" s="17">
        <f>IF(I228="","",MIN(G228,MAX(0,I228*YEARFRAC(F228,$B$3))))</f>
      </c>
      <c r="K228" s="17">
        <f>IF(J228="","",G228-J228)</f>
      </c>
      <c r="L228" s="15"/>
      <c r="M228" s="16"/>
      <c r="N228" s="15">
        <f>IF(M228="","",IF(M228&lt;$B$3,"Expired",IF(M228-$B$3&lt;=60,"Expires soon","Valid")))</f>
      </c>
    </row>
    <row r="229" spans="1:14" x14ac:dyDescent="0.25">
      <c r="A229" s="12"/>
      <c r="B229" s="12"/>
      <c r="C229" s="12"/>
      <c r="D229" s="12"/>
      <c r="E229" s="12"/>
      <c r="F229" s="13"/>
      <c r="G229" s="14"/>
      <c r="H229" s="12"/>
      <c r="I229" s="14">
        <f>IF(OR(G229="",H229=""),"",G229/H229)</f>
      </c>
      <c r="J229" s="14">
        <f>IF(I229="","",MIN(G229,MAX(0,I229*YEARFRAC(F229,$B$3))))</f>
      </c>
      <c r="K229" s="14">
        <f>IF(J229="","",G229-J229)</f>
      </c>
      <c r="L229" s="12"/>
      <c r="M229" s="13"/>
      <c r="N229" s="12">
        <f>IF(M229="","",IF(M229&lt;$B$3,"Expired",IF(M229-$B$3&lt;=60,"Expires soon","Valid")))</f>
      </c>
    </row>
    <row r="230" spans="1:14" x14ac:dyDescent="0.25">
      <c r="A230" s="15"/>
      <c r="B230" s="15"/>
      <c r="C230" s="15"/>
      <c r="D230" s="15"/>
      <c r="E230" s="15"/>
      <c r="F230" s="16"/>
      <c r="G230" s="17"/>
      <c r="H230" s="15"/>
      <c r="I230" s="17">
        <f>IF(OR(G230="",H230=""),"",G230/H230)</f>
      </c>
      <c r="J230" s="17">
        <f>IF(I230="","",MIN(G230,MAX(0,I230*YEARFRAC(F230,$B$3))))</f>
      </c>
      <c r="K230" s="17">
        <f>IF(J230="","",G230-J230)</f>
      </c>
      <c r="L230" s="15"/>
      <c r="M230" s="16"/>
      <c r="N230" s="15">
        <f>IF(M230="","",IF(M230&lt;$B$3,"Expired",IF(M230-$B$3&lt;=60,"Expires soon","Valid")))</f>
      </c>
    </row>
    <row r="231" spans="1:14" x14ac:dyDescent="0.25">
      <c r="A231" s="12"/>
      <c r="B231" s="12"/>
      <c r="C231" s="12"/>
      <c r="D231" s="12"/>
      <c r="E231" s="12"/>
      <c r="F231" s="13"/>
      <c r="G231" s="14"/>
      <c r="H231" s="12"/>
      <c r="I231" s="14">
        <f>IF(OR(G231="",H231=""),"",G231/H231)</f>
      </c>
      <c r="J231" s="14">
        <f>IF(I231="","",MIN(G231,MAX(0,I231*YEARFRAC(F231,$B$3))))</f>
      </c>
      <c r="K231" s="14">
        <f>IF(J231="","",G231-J231)</f>
      </c>
      <c r="L231" s="12"/>
      <c r="M231" s="13"/>
      <c r="N231" s="12">
        <f>IF(M231="","",IF(M231&lt;$B$3,"Expired",IF(M231-$B$3&lt;=60,"Expires soon","Valid")))</f>
      </c>
    </row>
    <row r="232" spans="1:14" x14ac:dyDescent="0.25">
      <c r="A232" s="15"/>
      <c r="B232" s="15"/>
      <c r="C232" s="15"/>
      <c r="D232" s="15"/>
      <c r="E232" s="15"/>
      <c r="F232" s="16"/>
      <c r="G232" s="17"/>
      <c r="H232" s="15"/>
      <c r="I232" s="17">
        <f>IF(OR(G232="",H232=""),"",G232/H232)</f>
      </c>
      <c r="J232" s="17">
        <f>IF(I232="","",MIN(G232,MAX(0,I232*YEARFRAC(F232,$B$3))))</f>
      </c>
      <c r="K232" s="17">
        <f>IF(J232="","",G232-J232)</f>
      </c>
      <c r="L232" s="15"/>
      <c r="M232" s="16"/>
      <c r="N232" s="15">
        <f>IF(M232="","",IF(M232&lt;$B$3,"Expired",IF(M232-$B$3&lt;=60,"Expires soon","Valid")))</f>
      </c>
    </row>
    <row r="233" spans="1:14" x14ac:dyDescent="0.25">
      <c r="A233" s="12"/>
      <c r="B233" s="12"/>
      <c r="C233" s="12"/>
      <c r="D233" s="12"/>
      <c r="E233" s="12"/>
      <c r="F233" s="13"/>
      <c r="G233" s="14"/>
      <c r="H233" s="12"/>
      <c r="I233" s="14">
        <f>IF(OR(G233="",H233=""),"",G233/H233)</f>
      </c>
      <c r="J233" s="14">
        <f>IF(I233="","",MIN(G233,MAX(0,I233*YEARFRAC(F233,$B$3))))</f>
      </c>
      <c r="K233" s="14">
        <f>IF(J233="","",G233-J233)</f>
      </c>
      <c r="L233" s="12"/>
      <c r="M233" s="13"/>
      <c r="N233" s="12">
        <f>IF(M233="","",IF(M233&lt;$B$3,"Expired",IF(M233-$B$3&lt;=60,"Expires soon","Valid")))</f>
      </c>
    </row>
    <row r="234" spans="1:14" x14ac:dyDescent="0.25">
      <c r="A234" s="15"/>
      <c r="B234" s="15"/>
      <c r="C234" s="15"/>
      <c r="D234" s="15"/>
      <c r="E234" s="15"/>
      <c r="F234" s="16"/>
      <c r="G234" s="17"/>
      <c r="H234" s="15"/>
      <c r="I234" s="17">
        <f>IF(OR(G234="",H234=""),"",G234/H234)</f>
      </c>
      <c r="J234" s="17">
        <f>IF(I234="","",MIN(G234,MAX(0,I234*YEARFRAC(F234,$B$3))))</f>
      </c>
      <c r="K234" s="17">
        <f>IF(J234="","",G234-J234)</f>
      </c>
      <c r="L234" s="15"/>
      <c r="M234" s="16"/>
      <c r="N234" s="15">
        <f>IF(M234="","",IF(M234&lt;$B$3,"Expired",IF(M234-$B$3&lt;=60,"Expires soon","Valid")))</f>
      </c>
    </row>
    <row r="235" spans="1:14" x14ac:dyDescent="0.25">
      <c r="A235" s="12"/>
      <c r="B235" s="12"/>
      <c r="C235" s="12"/>
      <c r="D235" s="12"/>
      <c r="E235" s="12"/>
      <c r="F235" s="13"/>
      <c r="G235" s="14"/>
      <c r="H235" s="12"/>
      <c r="I235" s="14">
        <f>IF(OR(G235="",H235=""),"",G235/H235)</f>
      </c>
      <c r="J235" s="14">
        <f>IF(I235="","",MIN(G235,MAX(0,I235*YEARFRAC(F235,$B$3))))</f>
      </c>
      <c r="K235" s="14">
        <f>IF(J235="","",G235-J235)</f>
      </c>
      <c r="L235" s="12"/>
      <c r="M235" s="13"/>
      <c r="N235" s="12">
        <f>IF(M235="","",IF(M235&lt;$B$3,"Expired",IF(M235-$B$3&lt;=60,"Expires soon","Valid")))</f>
      </c>
    </row>
    <row r="236" spans="1:14" x14ac:dyDescent="0.25">
      <c r="A236" s="15"/>
      <c r="B236" s="15"/>
      <c r="C236" s="15"/>
      <c r="D236" s="15"/>
      <c r="E236" s="15"/>
      <c r="F236" s="16"/>
      <c r="G236" s="17"/>
      <c r="H236" s="15"/>
      <c r="I236" s="17">
        <f>IF(OR(G236="",H236=""),"",G236/H236)</f>
      </c>
      <c r="J236" s="17">
        <f>IF(I236="","",MIN(G236,MAX(0,I236*YEARFRAC(F236,$B$3))))</f>
      </c>
      <c r="K236" s="17">
        <f>IF(J236="","",G236-J236)</f>
      </c>
      <c r="L236" s="15"/>
      <c r="M236" s="16"/>
      <c r="N236" s="15">
        <f>IF(M236="","",IF(M236&lt;$B$3,"Expired",IF(M236-$B$3&lt;=60,"Expires soon","Valid")))</f>
      </c>
    </row>
    <row r="237" spans="1:14" x14ac:dyDescent="0.25">
      <c r="A237" s="12"/>
      <c r="B237" s="12"/>
      <c r="C237" s="12"/>
      <c r="D237" s="12"/>
      <c r="E237" s="12"/>
      <c r="F237" s="13"/>
      <c r="G237" s="14"/>
      <c r="H237" s="12"/>
      <c r="I237" s="14">
        <f>IF(OR(G237="",H237=""),"",G237/H237)</f>
      </c>
      <c r="J237" s="14">
        <f>IF(I237="","",MIN(G237,MAX(0,I237*YEARFRAC(F237,$B$3))))</f>
      </c>
      <c r="K237" s="14">
        <f>IF(J237="","",G237-J237)</f>
      </c>
      <c r="L237" s="12"/>
      <c r="M237" s="13"/>
      <c r="N237" s="12">
        <f>IF(M237="","",IF(M237&lt;$B$3,"Expired",IF(M237-$B$3&lt;=60,"Expires soon","Valid")))</f>
      </c>
    </row>
    <row r="238" spans="1:14" x14ac:dyDescent="0.25">
      <c r="A238" s="15"/>
      <c r="B238" s="15"/>
      <c r="C238" s="15"/>
      <c r="D238" s="15"/>
      <c r="E238" s="15"/>
      <c r="F238" s="16"/>
      <c r="G238" s="17"/>
      <c r="H238" s="15"/>
      <c r="I238" s="17">
        <f>IF(OR(G238="",H238=""),"",G238/H238)</f>
      </c>
      <c r="J238" s="17">
        <f>IF(I238="","",MIN(G238,MAX(0,I238*YEARFRAC(F238,$B$3))))</f>
      </c>
      <c r="K238" s="17">
        <f>IF(J238="","",G238-J238)</f>
      </c>
      <c r="L238" s="15"/>
      <c r="M238" s="16"/>
      <c r="N238" s="15">
        <f>IF(M238="","",IF(M238&lt;$B$3,"Expired",IF(M238-$B$3&lt;=60,"Expires soon","Valid")))</f>
      </c>
    </row>
    <row r="239" spans="1:14" x14ac:dyDescent="0.25">
      <c r="A239" s="12"/>
      <c r="B239" s="12"/>
      <c r="C239" s="12"/>
      <c r="D239" s="12"/>
      <c r="E239" s="12"/>
      <c r="F239" s="13"/>
      <c r="G239" s="14"/>
      <c r="H239" s="12"/>
      <c r="I239" s="14">
        <f>IF(OR(G239="",H239=""),"",G239/H239)</f>
      </c>
      <c r="J239" s="14">
        <f>IF(I239="","",MIN(G239,MAX(0,I239*YEARFRAC(F239,$B$3))))</f>
      </c>
      <c r="K239" s="14">
        <f>IF(J239="","",G239-J239)</f>
      </c>
      <c r="L239" s="12"/>
      <c r="M239" s="13"/>
      <c r="N239" s="12">
        <f>IF(M239="","",IF(M239&lt;$B$3,"Expired",IF(M239-$B$3&lt;=60,"Expires soon","Valid")))</f>
      </c>
    </row>
    <row r="240" spans="1:14" x14ac:dyDescent="0.25">
      <c r="A240" s="15"/>
      <c r="B240" s="15"/>
      <c r="C240" s="15"/>
      <c r="D240" s="15"/>
      <c r="E240" s="15"/>
      <c r="F240" s="16"/>
      <c r="G240" s="17"/>
      <c r="H240" s="15"/>
      <c r="I240" s="17">
        <f>IF(OR(G240="",H240=""),"",G240/H240)</f>
      </c>
      <c r="J240" s="17">
        <f>IF(I240="","",MIN(G240,MAX(0,I240*YEARFRAC(F240,$B$3))))</f>
      </c>
      <c r="K240" s="17">
        <f>IF(J240="","",G240-J240)</f>
      </c>
      <c r="L240" s="15"/>
      <c r="M240" s="16"/>
      <c r="N240" s="15">
        <f>IF(M240="","",IF(M240&lt;$B$3,"Expired",IF(M240-$B$3&lt;=60,"Expires soon","Valid")))</f>
      </c>
    </row>
    <row r="241" spans="1:14" x14ac:dyDescent="0.25">
      <c r="A241" s="12"/>
      <c r="B241" s="12"/>
      <c r="C241" s="12"/>
      <c r="D241" s="12"/>
      <c r="E241" s="12"/>
      <c r="F241" s="13"/>
      <c r="G241" s="14"/>
      <c r="H241" s="12"/>
      <c r="I241" s="14">
        <f>IF(OR(G241="",H241=""),"",G241/H241)</f>
      </c>
      <c r="J241" s="14">
        <f>IF(I241="","",MIN(G241,MAX(0,I241*YEARFRAC(F241,$B$3))))</f>
      </c>
      <c r="K241" s="14">
        <f>IF(J241="","",G241-J241)</f>
      </c>
      <c r="L241" s="12"/>
      <c r="M241" s="13"/>
      <c r="N241" s="12">
        <f>IF(M241="","",IF(M241&lt;$B$3,"Expired",IF(M241-$B$3&lt;=60,"Expires soon","Valid")))</f>
      </c>
    </row>
    <row r="242" spans="1:14" x14ac:dyDescent="0.25">
      <c r="A242" s="15"/>
      <c r="B242" s="15"/>
      <c r="C242" s="15"/>
      <c r="D242" s="15"/>
      <c r="E242" s="15"/>
      <c r="F242" s="16"/>
      <c r="G242" s="17"/>
      <c r="H242" s="15"/>
      <c r="I242" s="17">
        <f>IF(OR(G242="",H242=""),"",G242/H242)</f>
      </c>
      <c r="J242" s="17">
        <f>IF(I242="","",MIN(G242,MAX(0,I242*YEARFRAC(F242,$B$3))))</f>
      </c>
      <c r="K242" s="17">
        <f>IF(J242="","",G242-J242)</f>
      </c>
      <c r="L242" s="15"/>
      <c r="M242" s="16"/>
      <c r="N242" s="15">
        <f>IF(M242="","",IF(M242&lt;$B$3,"Expired",IF(M242-$B$3&lt;=60,"Expires soon","Valid")))</f>
      </c>
    </row>
    <row r="243" spans="1:14" x14ac:dyDescent="0.25">
      <c r="A243" s="12"/>
      <c r="B243" s="12"/>
      <c r="C243" s="12"/>
      <c r="D243" s="12"/>
      <c r="E243" s="12"/>
      <c r="F243" s="13"/>
      <c r="G243" s="14"/>
      <c r="H243" s="12"/>
      <c r="I243" s="14">
        <f>IF(OR(G243="",H243=""),"",G243/H243)</f>
      </c>
      <c r="J243" s="14">
        <f>IF(I243="","",MIN(G243,MAX(0,I243*YEARFRAC(F243,$B$3))))</f>
      </c>
      <c r="K243" s="14">
        <f>IF(J243="","",G243-J243)</f>
      </c>
      <c r="L243" s="12"/>
      <c r="M243" s="13"/>
      <c r="N243" s="12">
        <f>IF(M243="","",IF(M243&lt;$B$3,"Expired",IF(M243-$B$3&lt;=60,"Expires soon","Valid")))</f>
      </c>
    </row>
    <row r="244" spans="1:14" x14ac:dyDescent="0.25">
      <c r="A244" s="15"/>
      <c r="B244" s="15"/>
      <c r="C244" s="15"/>
      <c r="D244" s="15"/>
      <c r="E244" s="15"/>
      <c r="F244" s="16"/>
      <c r="G244" s="17"/>
      <c r="H244" s="15"/>
      <c r="I244" s="17">
        <f>IF(OR(G244="",H244=""),"",G244/H244)</f>
      </c>
      <c r="J244" s="17">
        <f>IF(I244="","",MIN(G244,MAX(0,I244*YEARFRAC(F244,$B$3))))</f>
      </c>
      <c r="K244" s="17">
        <f>IF(J244="","",G244-J244)</f>
      </c>
      <c r="L244" s="15"/>
      <c r="M244" s="16"/>
      <c r="N244" s="15">
        <f>IF(M244="","",IF(M244&lt;$B$3,"Expired",IF(M244-$B$3&lt;=60,"Expires soon","Valid")))</f>
      </c>
    </row>
    <row r="245" spans="1:14" x14ac:dyDescent="0.25">
      <c r="A245" s="12"/>
      <c r="B245" s="12"/>
      <c r="C245" s="12"/>
      <c r="D245" s="12"/>
      <c r="E245" s="12"/>
      <c r="F245" s="13"/>
      <c r="G245" s="14"/>
      <c r="H245" s="12"/>
      <c r="I245" s="14">
        <f>IF(OR(G245="",H245=""),"",G245/H245)</f>
      </c>
      <c r="J245" s="14">
        <f>IF(I245="","",MIN(G245,MAX(0,I245*YEARFRAC(F245,$B$3))))</f>
      </c>
      <c r="K245" s="14">
        <f>IF(J245="","",G245-J245)</f>
      </c>
      <c r="L245" s="12"/>
      <c r="M245" s="13"/>
      <c r="N245" s="12">
        <f>IF(M245="","",IF(M245&lt;$B$3,"Expired",IF(M245-$B$3&lt;=60,"Expires soon","Valid")))</f>
      </c>
    </row>
    <row r="246" spans="1:14" x14ac:dyDescent="0.25">
      <c r="A246" s="15"/>
      <c r="B246" s="15"/>
      <c r="C246" s="15"/>
      <c r="D246" s="15"/>
      <c r="E246" s="15"/>
      <c r="F246" s="16"/>
      <c r="G246" s="17"/>
      <c r="H246" s="15"/>
      <c r="I246" s="17">
        <f>IF(OR(G246="",H246=""),"",G246/H246)</f>
      </c>
      <c r="J246" s="17">
        <f>IF(I246="","",MIN(G246,MAX(0,I246*YEARFRAC(F246,$B$3))))</f>
      </c>
      <c r="K246" s="17">
        <f>IF(J246="","",G246-J246)</f>
      </c>
      <c r="L246" s="15"/>
      <c r="M246" s="16"/>
      <c r="N246" s="15">
        <f>IF(M246="","",IF(M246&lt;$B$3,"Expired",IF(M246-$B$3&lt;=60,"Expires soon","Valid")))</f>
      </c>
    </row>
    <row r="247" spans="1:14" x14ac:dyDescent="0.25">
      <c r="A247" s="12"/>
      <c r="B247" s="12"/>
      <c r="C247" s="12"/>
      <c r="D247" s="12"/>
      <c r="E247" s="12"/>
      <c r="F247" s="13"/>
      <c r="G247" s="14"/>
      <c r="H247" s="12"/>
      <c r="I247" s="14">
        <f>IF(OR(G247="",H247=""),"",G247/H247)</f>
      </c>
      <c r="J247" s="14">
        <f>IF(I247="","",MIN(G247,MAX(0,I247*YEARFRAC(F247,$B$3))))</f>
      </c>
      <c r="K247" s="14">
        <f>IF(J247="","",G247-J247)</f>
      </c>
      <c r="L247" s="12"/>
      <c r="M247" s="13"/>
      <c r="N247" s="12">
        <f>IF(M247="","",IF(M247&lt;$B$3,"Expired",IF(M247-$B$3&lt;=60,"Expires soon","Valid")))</f>
      </c>
    </row>
    <row r="248" spans="1:14" x14ac:dyDescent="0.25">
      <c r="A248" s="15"/>
      <c r="B248" s="15"/>
      <c r="C248" s="15"/>
      <c r="D248" s="15"/>
      <c r="E248" s="15"/>
      <c r="F248" s="16"/>
      <c r="G248" s="17"/>
      <c r="H248" s="15"/>
      <c r="I248" s="17">
        <f>IF(OR(G248="",H248=""),"",G248/H248)</f>
      </c>
      <c r="J248" s="17">
        <f>IF(I248="","",MIN(G248,MAX(0,I248*YEARFRAC(F248,$B$3))))</f>
      </c>
      <c r="K248" s="17">
        <f>IF(J248="","",G248-J248)</f>
      </c>
      <c r="L248" s="15"/>
      <c r="M248" s="16"/>
      <c r="N248" s="15">
        <f>IF(M248="","",IF(M248&lt;$B$3,"Expired",IF(M248-$B$3&lt;=60,"Expires soon","Valid")))</f>
      </c>
    </row>
    <row r="249" spans="1:14" x14ac:dyDescent="0.25">
      <c r="A249" s="12"/>
      <c r="B249" s="12"/>
      <c r="C249" s="12"/>
      <c r="D249" s="12"/>
      <c r="E249" s="12"/>
      <c r="F249" s="13"/>
      <c r="G249" s="14"/>
      <c r="H249" s="12"/>
      <c r="I249" s="14">
        <f>IF(OR(G249="",H249=""),"",G249/H249)</f>
      </c>
      <c r="J249" s="14">
        <f>IF(I249="","",MIN(G249,MAX(0,I249*YEARFRAC(F249,$B$3))))</f>
      </c>
      <c r="K249" s="14">
        <f>IF(J249="","",G249-J249)</f>
      </c>
      <c r="L249" s="12"/>
      <c r="M249" s="13"/>
      <c r="N249" s="12">
        <f>IF(M249="","",IF(M249&lt;$B$3,"Expired",IF(M249-$B$3&lt;=60,"Expires soon","Valid")))</f>
      </c>
    </row>
    <row r="250" spans="1:14" x14ac:dyDescent="0.25">
      <c r="A250" s="15"/>
      <c r="B250" s="15"/>
      <c r="C250" s="15"/>
      <c r="D250" s="15"/>
      <c r="E250" s="15"/>
      <c r="F250" s="16"/>
      <c r="G250" s="17"/>
      <c r="H250" s="15"/>
      <c r="I250" s="17">
        <f>IF(OR(G250="",H250=""),"",G250/H250)</f>
      </c>
      <c r="J250" s="17">
        <f>IF(I250="","",MIN(G250,MAX(0,I250*YEARFRAC(F250,$B$3))))</f>
      </c>
      <c r="K250" s="17">
        <f>IF(J250="","",G250-J250)</f>
      </c>
      <c r="L250" s="15"/>
      <c r="M250" s="16"/>
      <c r="N250" s="15">
        <f>IF(M250="","",IF(M250&lt;$B$3,"Expired",IF(M250-$B$3&lt;=60,"Expires soon","Valid")))</f>
      </c>
    </row>
    <row r="251" spans="1:14" x14ac:dyDescent="0.25">
      <c r="A251" s="12"/>
      <c r="B251" s="12"/>
      <c r="C251" s="12"/>
      <c r="D251" s="12"/>
      <c r="E251" s="12"/>
      <c r="F251" s="13"/>
      <c r="G251" s="14"/>
      <c r="H251" s="12"/>
      <c r="I251" s="14">
        <f>IF(OR(G251="",H251=""),"",G251/H251)</f>
      </c>
      <c r="J251" s="14">
        <f>IF(I251="","",MIN(G251,MAX(0,I251*YEARFRAC(F251,$B$3))))</f>
      </c>
      <c r="K251" s="14">
        <f>IF(J251="","",G251-J251)</f>
      </c>
      <c r="L251" s="12"/>
      <c r="M251" s="13"/>
      <c r="N251" s="12">
        <f>IF(M251="","",IF(M251&lt;$B$3,"Expired",IF(M251-$B$3&lt;=60,"Expires soon","Valid")))</f>
      </c>
    </row>
    <row r="252" spans="1:14" x14ac:dyDescent="0.25">
      <c r="A252" s="15"/>
      <c r="B252" s="15"/>
      <c r="C252" s="15"/>
      <c r="D252" s="15"/>
      <c r="E252" s="15"/>
      <c r="F252" s="16"/>
      <c r="G252" s="17"/>
      <c r="H252" s="15"/>
      <c r="I252" s="17">
        <f>IF(OR(G252="",H252=""),"",G252/H252)</f>
      </c>
      <c r="J252" s="17">
        <f>IF(I252="","",MIN(G252,MAX(0,I252*YEARFRAC(F252,$B$3))))</f>
      </c>
      <c r="K252" s="17">
        <f>IF(J252="","",G252-J252)</f>
      </c>
      <c r="L252" s="15"/>
      <c r="M252" s="16"/>
      <c r="N252" s="15">
        <f>IF(M252="","",IF(M252&lt;$B$3,"Expired",IF(M252-$B$3&lt;=60,"Expires soon","Valid")))</f>
      </c>
    </row>
    <row r="253" spans="1:14" x14ac:dyDescent="0.25">
      <c r="A253" s="12"/>
      <c r="B253" s="12"/>
      <c r="C253" s="12"/>
      <c r="D253" s="12"/>
      <c r="E253" s="12"/>
      <c r="F253" s="13"/>
      <c r="G253" s="14"/>
      <c r="H253" s="12"/>
      <c r="I253" s="14">
        <f>IF(OR(G253="",H253=""),"",G253/H253)</f>
      </c>
      <c r="J253" s="14">
        <f>IF(I253="","",MIN(G253,MAX(0,I253*YEARFRAC(F253,$B$3))))</f>
      </c>
      <c r="K253" s="14">
        <f>IF(J253="","",G253-J253)</f>
      </c>
      <c r="L253" s="12"/>
      <c r="M253" s="13"/>
      <c r="N253" s="12">
        <f>IF(M253="","",IF(M253&lt;$B$3,"Expired",IF(M253-$B$3&lt;=60,"Expires soon","Valid")))</f>
      </c>
    </row>
    <row r="254" spans="1:14" x14ac:dyDescent="0.25">
      <c r="A254" s="15"/>
      <c r="B254" s="15"/>
      <c r="C254" s="15"/>
      <c r="D254" s="15"/>
      <c r="E254" s="15"/>
      <c r="F254" s="16"/>
      <c r="G254" s="17"/>
      <c r="H254" s="15"/>
      <c r="I254" s="17">
        <f>IF(OR(G254="",H254=""),"",G254/H254)</f>
      </c>
      <c r="J254" s="17">
        <f>IF(I254="","",MIN(G254,MAX(0,I254*YEARFRAC(F254,$B$3))))</f>
      </c>
      <c r="K254" s="17">
        <f>IF(J254="","",G254-J254)</f>
      </c>
      <c r="L254" s="15"/>
      <c r="M254" s="16"/>
      <c r="N254" s="15">
        <f>IF(M254="","",IF(M254&lt;$B$3,"Expired",IF(M254-$B$3&lt;=60,"Expires soon","Valid")))</f>
      </c>
    </row>
    <row r="255" spans="1:14" x14ac:dyDescent="0.25">
      <c r="A255" s="12"/>
      <c r="B255" s="12"/>
      <c r="C255" s="12"/>
      <c r="D255" s="12"/>
      <c r="E255" s="12"/>
      <c r="F255" s="13"/>
      <c r="G255" s="14"/>
      <c r="H255" s="12"/>
      <c r="I255" s="14">
        <f>IF(OR(G255="",H255=""),"",G255/H255)</f>
      </c>
      <c r="J255" s="14">
        <f>IF(I255="","",MIN(G255,MAX(0,I255*YEARFRAC(F255,$B$3))))</f>
      </c>
      <c r="K255" s="14">
        <f>IF(J255="","",G255-J255)</f>
      </c>
      <c r="L255" s="12"/>
      <c r="M255" s="13"/>
      <c r="N255" s="12">
        <f>IF(M255="","",IF(M255&lt;$B$3,"Expired",IF(M255-$B$3&lt;=60,"Expires soon","Valid")))</f>
      </c>
    </row>
    <row r="256" spans="1:14" x14ac:dyDescent="0.25">
      <c r="A256" s="15"/>
      <c r="B256" s="15"/>
      <c r="C256" s="15"/>
      <c r="D256" s="15"/>
      <c r="E256" s="15"/>
      <c r="F256" s="16"/>
      <c r="G256" s="17"/>
      <c r="H256" s="15"/>
      <c r="I256" s="17">
        <f>IF(OR(G256="",H256=""),"",G256/H256)</f>
      </c>
      <c r="J256" s="17">
        <f>IF(I256="","",MIN(G256,MAX(0,I256*YEARFRAC(F256,$B$3))))</f>
      </c>
      <c r="K256" s="17">
        <f>IF(J256="","",G256-J256)</f>
      </c>
      <c r="L256" s="15"/>
      <c r="M256" s="16"/>
      <c r="N256" s="15">
        <f>IF(M256="","",IF(M256&lt;$B$3,"Expired",IF(M256-$B$3&lt;=60,"Expires soon","Valid")))</f>
      </c>
    </row>
    <row r="257" spans="1:14" x14ac:dyDescent="0.25">
      <c r="A257" s="12"/>
      <c r="B257" s="12"/>
      <c r="C257" s="12"/>
      <c r="D257" s="12"/>
      <c r="E257" s="12"/>
      <c r="F257" s="13"/>
      <c r="G257" s="14"/>
      <c r="H257" s="12"/>
      <c r="I257" s="14">
        <f>IF(OR(G257="",H257=""),"",G257/H257)</f>
      </c>
      <c r="J257" s="14">
        <f>IF(I257="","",MIN(G257,MAX(0,I257*YEARFRAC(F257,$B$3))))</f>
      </c>
      <c r="K257" s="14">
        <f>IF(J257="","",G257-J257)</f>
      </c>
      <c r="L257" s="12"/>
      <c r="M257" s="13"/>
      <c r="N257" s="12">
        <f>IF(M257="","",IF(M257&lt;$B$3,"Expired",IF(M257-$B$3&lt;=60,"Expires soon","Valid")))</f>
      </c>
    </row>
    <row r="258" spans="1:14" x14ac:dyDescent="0.25">
      <c r="A258" s="15"/>
      <c r="B258" s="15"/>
      <c r="C258" s="15"/>
      <c r="D258" s="15"/>
      <c r="E258" s="15"/>
      <c r="F258" s="16"/>
      <c r="G258" s="17"/>
      <c r="H258" s="15"/>
      <c r="I258" s="17">
        <f>IF(OR(G258="",H258=""),"",G258/H258)</f>
      </c>
      <c r="J258" s="17">
        <f>IF(I258="","",MIN(G258,MAX(0,I258*YEARFRAC(F258,$B$3))))</f>
      </c>
      <c r="K258" s="17">
        <f>IF(J258="","",G258-J258)</f>
      </c>
      <c r="L258" s="15"/>
      <c r="M258" s="16"/>
      <c r="N258" s="15">
        <f>IF(M258="","",IF(M258&lt;$B$3,"Expired",IF(M258-$B$3&lt;=60,"Expires soon","Valid")))</f>
      </c>
    </row>
    <row r="259" spans="1:14" x14ac:dyDescent="0.25">
      <c r="A259" s="12"/>
      <c r="B259" s="12"/>
      <c r="C259" s="12"/>
      <c r="D259" s="12"/>
      <c r="E259" s="12"/>
      <c r="F259" s="13"/>
      <c r="G259" s="14"/>
      <c r="H259" s="12"/>
      <c r="I259" s="14">
        <f>IF(OR(G259="",H259=""),"",G259/H259)</f>
      </c>
      <c r="J259" s="14">
        <f>IF(I259="","",MIN(G259,MAX(0,I259*YEARFRAC(F259,$B$3))))</f>
      </c>
      <c r="K259" s="14">
        <f>IF(J259="","",G259-J259)</f>
      </c>
      <c r="L259" s="12"/>
      <c r="M259" s="13"/>
      <c r="N259" s="12">
        <f>IF(M259="","",IF(M259&lt;$B$3,"Expired",IF(M259-$B$3&lt;=60,"Expires soon","Valid")))</f>
      </c>
    </row>
    <row r="260" spans="1:14" x14ac:dyDescent="0.25">
      <c r="A260" s="15"/>
      <c r="B260" s="15"/>
      <c r="C260" s="15"/>
      <c r="D260" s="15"/>
      <c r="E260" s="15"/>
      <c r="F260" s="16"/>
      <c r="G260" s="17"/>
      <c r="H260" s="15"/>
      <c r="I260" s="17">
        <f>IF(OR(G260="",H260=""),"",G260/H260)</f>
      </c>
      <c r="J260" s="17">
        <f>IF(I260="","",MIN(G260,MAX(0,I260*YEARFRAC(F260,$B$3))))</f>
      </c>
      <c r="K260" s="17">
        <f>IF(J260="","",G260-J260)</f>
      </c>
      <c r="L260" s="15"/>
      <c r="M260" s="16"/>
      <c r="N260" s="15">
        <f>IF(M260="","",IF(M260&lt;$B$3,"Expired",IF(M260-$B$3&lt;=60,"Expires soon","Valid")))</f>
      </c>
    </row>
    <row r="261" spans="1:14" x14ac:dyDescent="0.25">
      <c r="A261" s="12"/>
      <c r="B261" s="12"/>
      <c r="C261" s="12"/>
      <c r="D261" s="12"/>
      <c r="E261" s="12"/>
      <c r="F261" s="13"/>
      <c r="G261" s="14"/>
      <c r="H261" s="12"/>
      <c r="I261" s="14">
        <f>IF(OR(G261="",H261=""),"",G261/H261)</f>
      </c>
      <c r="J261" s="14">
        <f>IF(I261="","",MIN(G261,MAX(0,I261*YEARFRAC(F261,$B$3))))</f>
      </c>
      <c r="K261" s="14">
        <f>IF(J261="","",G261-J261)</f>
      </c>
      <c r="L261" s="12"/>
      <c r="M261" s="13"/>
      <c r="N261" s="12">
        <f>IF(M261="","",IF(M261&lt;$B$3,"Expired",IF(M261-$B$3&lt;=60,"Expires soon","Valid")))</f>
      </c>
    </row>
    <row r="262" spans="1:14" x14ac:dyDescent="0.25">
      <c r="A262" s="15"/>
      <c r="B262" s="15"/>
      <c r="C262" s="15"/>
      <c r="D262" s="15"/>
      <c r="E262" s="15"/>
      <c r="F262" s="16"/>
      <c r="G262" s="17"/>
      <c r="H262" s="15"/>
      <c r="I262" s="17">
        <f>IF(OR(G262="",H262=""),"",G262/H262)</f>
      </c>
      <c r="J262" s="17">
        <f>IF(I262="","",MIN(G262,MAX(0,I262*YEARFRAC(F262,$B$3))))</f>
      </c>
      <c r="K262" s="17">
        <f>IF(J262="","",G262-J262)</f>
      </c>
      <c r="L262" s="15"/>
      <c r="M262" s="16"/>
      <c r="N262" s="15">
        <f>IF(M262="","",IF(M262&lt;$B$3,"Expired",IF(M262-$B$3&lt;=60,"Expires soon","Valid")))</f>
      </c>
    </row>
    <row r="263" spans="1:14" x14ac:dyDescent="0.25">
      <c r="A263" s="12"/>
      <c r="B263" s="12"/>
      <c r="C263" s="12"/>
      <c r="D263" s="12"/>
      <c r="E263" s="12"/>
      <c r="F263" s="13"/>
      <c r="G263" s="14"/>
      <c r="H263" s="12"/>
      <c r="I263" s="14">
        <f>IF(OR(G263="",H263=""),"",G263/H263)</f>
      </c>
      <c r="J263" s="14">
        <f>IF(I263="","",MIN(G263,MAX(0,I263*YEARFRAC(F263,$B$3))))</f>
      </c>
      <c r="K263" s="14">
        <f>IF(J263="","",G263-J263)</f>
      </c>
      <c r="L263" s="12"/>
      <c r="M263" s="13"/>
      <c r="N263" s="12">
        <f>IF(M263="","",IF(M263&lt;$B$3,"Expired",IF(M263-$B$3&lt;=60,"Expires soon","Valid")))</f>
      </c>
    </row>
    <row r="264" spans="1:14" x14ac:dyDescent="0.25">
      <c r="A264" s="15"/>
      <c r="B264" s="15"/>
      <c r="C264" s="15"/>
      <c r="D264" s="15"/>
      <c r="E264" s="15"/>
      <c r="F264" s="16"/>
      <c r="G264" s="17"/>
      <c r="H264" s="15"/>
      <c r="I264" s="17">
        <f>IF(OR(G264="",H264=""),"",G264/H264)</f>
      </c>
      <c r="J264" s="17">
        <f>IF(I264="","",MIN(G264,MAX(0,I264*YEARFRAC(F264,$B$3))))</f>
      </c>
      <c r="K264" s="17">
        <f>IF(J264="","",G264-J264)</f>
      </c>
      <c r="L264" s="15"/>
      <c r="M264" s="16"/>
      <c r="N264" s="15">
        <f>IF(M264="","",IF(M264&lt;$B$3,"Expired",IF(M264-$B$3&lt;=60,"Expires soon","Valid")))</f>
      </c>
    </row>
    <row r="265" spans="1:14" x14ac:dyDescent="0.25">
      <c r="A265" s="12"/>
      <c r="B265" s="12"/>
      <c r="C265" s="12"/>
      <c r="D265" s="12"/>
      <c r="E265" s="12"/>
      <c r="F265" s="13"/>
      <c r="G265" s="14"/>
      <c r="H265" s="12"/>
      <c r="I265" s="14">
        <f>IF(OR(G265="",H265=""),"",G265/H265)</f>
      </c>
      <c r="J265" s="14">
        <f>IF(I265="","",MIN(G265,MAX(0,I265*YEARFRAC(F265,$B$3))))</f>
      </c>
      <c r="K265" s="14">
        <f>IF(J265="","",G265-J265)</f>
      </c>
      <c r="L265" s="12"/>
      <c r="M265" s="13"/>
      <c r="N265" s="12">
        <f>IF(M265="","",IF(M265&lt;$B$3,"Expired",IF(M265-$B$3&lt;=60,"Expires soon","Valid")))</f>
      </c>
    </row>
    <row r="266" spans="1:14" x14ac:dyDescent="0.25">
      <c r="A266" s="15"/>
      <c r="B266" s="15"/>
      <c r="C266" s="15"/>
      <c r="D266" s="15"/>
      <c r="E266" s="15"/>
      <c r="F266" s="16"/>
      <c r="G266" s="17"/>
      <c r="H266" s="15"/>
      <c r="I266" s="17">
        <f>IF(OR(G266="",H266=""),"",G266/H266)</f>
      </c>
      <c r="J266" s="17">
        <f>IF(I266="","",MIN(G266,MAX(0,I266*YEARFRAC(F266,$B$3))))</f>
      </c>
      <c r="K266" s="17">
        <f>IF(J266="","",G266-J266)</f>
      </c>
      <c r="L266" s="15"/>
      <c r="M266" s="16"/>
      <c r="N266" s="15">
        <f>IF(M266="","",IF(M266&lt;$B$3,"Expired",IF(M266-$B$3&lt;=60,"Expires soon","Valid")))</f>
      </c>
    </row>
    <row r="267" spans="1:14" x14ac:dyDescent="0.25">
      <c r="A267" s="12"/>
      <c r="B267" s="12"/>
      <c r="C267" s="12"/>
      <c r="D267" s="12"/>
      <c r="E267" s="12"/>
      <c r="F267" s="13"/>
      <c r="G267" s="14"/>
      <c r="H267" s="12"/>
      <c r="I267" s="14">
        <f>IF(OR(G267="",H267=""),"",G267/H267)</f>
      </c>
      <c r="J267" s="14">
        <f>IF(I267="","",MIN(G267,MAX(0,I267*YEARFRAC(F267,$B$3))))</f>
      </c>
      <c r="K267" s="14">
        <f>IF(J267="","",G267-J267)</f>
      </c>
      <c r="L267" s="12"/>
      <c r="M267" s="13"/>
      <c r="N267" s="12">
        <f>IF(M267="","",IF(M267&lt;$B$3,"Expired",IF(M267-$B$3&lt;=60,"Expires soon","Valid")))</f>
      </c>
    </row>
    <row r="268" spans="1:14" x14ac:dyDescent="0.25">
      <c r="A268" s="15"/>
      <c r="B268" s="15"/>
      <c r="C268" s="15"/>
      <c r="D268" s="15"/>
      <c r="E268" s="15"/>
      <c r="F268" s="16"/>
      <c r="G268" s="17"/>
      <c r="H268" s="15"/>
      <c r="I268" s="17">
        <f>IF(OR(G268="",H268=""),"",G268/H268)</f>
      </c>
      <c r="J268" s="17">
        <f>IF(I268="","",MIN(G268,MAX(0,I268*YEARFRAC(F268,$B$3))))</f>
      </c>
      <c r="K268" s="17">
        <f>IF(J268="","",G268-J268)</f>
      </c>
      <c r="L268" s="15"/>
      <c r="M268" s="16"/>
      <c r="N268" s="15">
        <f>IF(M268="","",IF(M268&lt;$B$3,"Expired",IF(M268-$B$3&lt;=60,"Expires soon","Valid")))</f>
      </c>
    </row>
    <row r="269" spans="1:14" x14ac:dyDescent="0.25">
      <c r="A269" s="12"/>
      <c r="B269" s="12"/>
      <c r="C269" s="12"/>
      <c r="D269" s="12"/>
      <c r="E269" s="12"/>
      <c r="F269" s="13"/>
      <c r="G269" s="14"/>
      <c r="H269" s="12"/>
      <c r="I269" s="14">
        <f>IF(OR(G269="",H269=""),"",G269/H269)</f>
      </c>
      <c r="J269" s="14">
        <f>IF(I269="","",MIN(G269,MAX(0,I269*YEARFRAC(F269,$B$3))))</f>
      </c>
      <c r="K269" s="14">
        <f>IF(J269="","",G269-J269)</f>
      </c>
      <c r="L269" s="12"/>
      <c r="M269" s="13"/>
      <c r="N269" s="12">
        <f>IF(M269="","",IF(M269&lt;$B$3,"Expired",IF(M269-$B$3&lt;=60,"Expires soon","Valid")))</f>
      </c>
    </row>
    <row r="270" spans="1:14" x14ac:dyDescent="0.25">
      <c r="A270" s="15"/>
      <c r="B270" s="15"/>
      <c r="C270" s="15"/>
      <c r="D270" s="15"/>
      <c r="E270" s="15"/>
      <c r="F270" s="16"/>
      <c r="G270" s="17"/>
      <c r="H270" s="15"/>
      <c r="I270" s="17">
        <f>IF(OR(G270="",H270=""),"",G270/H270)</f>
      </c>
      <c r="J270" s="17">
        <f>IF(I270="","",MIN(G270,MAX(0,I270*YEARFRAC(F270,$B$3))))</f>
      </c>
      <c r="K270" s="17">
        <f>IF(J270="","",G270-J270)</f>
      </c>
      <c r="L270" s="15"/>
      <c r="M270" s="16"/>
      <c r="N270" s="15">
        <f>IF(M270="","",IF(M270&lt;$B$3,"Expired",IF(M270-$B$3&lt;=60,"Expires soon","Valid")))</f>
      </c>
    </row>
    <row r="271" spans="1:14" x14ac:dyDescent="0.25">
      <c r="A271" s="12"/>
      <c r="B271" s="12"/>
      <c r="C271" s="12"/>
      <c r="D271" s="12"/>
      <c r="E271" s="12"/>
      <c r="F271" s="13"/>
      <c r="G271" s="14"/>
      <c r="H271" s="12"/>
      <c r="I271" s="14">
        <f>IF(OR(G271="",H271=""),"",G271/H271)</f>
      </c>
      <c r="J271" s="14">
        <f>IF(I271="","",MIN(G271,MAX(0,I271*YEARFRAC(F271,$B$3))))</f>
      </c>
      <c r="K271" s="14">
        <f>IF(J271="","",G271-J271)</f>
      </c>
      <c r="L271" s="12"/>
      <c r="M271" s="13"/>
      <c r="N271" s="12">
        <f>IF(M271="","",IF(M271&lt;$B$3,"Expired",IF(M271-$B$3&lt;=60,"Expires soon","Valid")))</f>
      </c>
    </row>
    <row r="272" spans="1:14" x14ac:dyDescent="0.25">
      <c r="A272" s="15"/>
      <c r="B272" s="15"/>
      <c r="C272" s="15"/>
      <c r="D272" s="15"/>
      <c r="E272" s="15"/>
      <c r="F272" s="16"/>
      <c r="G272" s="17"/>
      <c r="H272" s="15"/>
      <c r="I272" s="17">
        <f>IF(OR(G272="",H272=""),"",G272/H272)</f>
      </c>
      <c r="J272" s="17">
        <f>IF(I272="","",MIN(G272,MAX(0,I272*YEARFRAC(F272,$B$3))))</f>
      </c>
      <c r="K272" s="17">
        <f>IF(J272="","",G272-J272)</f>
      </c>
      <c r="L272" s="15"/>
      <c r="M272" s="16"/>
      <c r="N272" s="15">
        <f>IF(M272="","",IF(M272&lt;$B$3,"Expired",IF(M272-$B$3&lt;=60,"Expires soon","Valid")))</f>
      </c>
    </row>
    <row r="273" spans="1:14" x14ac:dyDescent="0.25">
      <c r="A273" s="12"/>
      <c r="B273" s="12"/>
      <c r="C273" s="12"/>
      <c r="D273" s="12"/>
      <c r="E273" s="12"/>
      <c r="F273" s="13"/>
      <c r="G273" s="14"/>
      <c r="H273" s="12"/>
      <c r="I273" s="14">
        <f>IF(OR(G273="",H273=""),"",G273/H273)</f>
      </c>
      <c r="J273" s="14">
        <f>IF(I273="","",MIN(G273,MAX(0,I273*YEARFRAC(F273,$B$3))))</f>
      </c>
      <c r="K273" s="14">
        <f>IF(J273="","",G273-J273)</f>
      </c>
      <c r="L273" s="12"/>
      <c r="M273" s="13"/>
      <c r="N273" s="12">
        <f>IF(M273="","",IF(M273&lt;$B$3,"Expired",IF(M273-$B$3&lt;=60,"Expires soon","Valid")))</f>
      </c>
    </row>
    <row r="274" spans="1:14" x14ac:dyDescent="0.25">
      <c r="A274" s="15"/>
      <c r="B274" s="15"/>
      <c r="C274" s="15"/>
      <c r="D274" s="15"/>
      <c r="E274" s="15"/>
      <c r="F274" s="16"/>
      <c r="G274" s="17"/>
      <c r="H274" s="15"/>
      <c r="I274" s="17">
        <f>IF(OR(G274="",H274=""),"",G274/H274)</f>
      </c>
      <c r="J274" s="17">
        <f>IF(I274="","",MIN(G274,MAX(0,I274*YEARFRAC(F274,$B$3))))</f>
      </c>
      <c r="K274" s="17">
        <f>IF(J274="","",G274-J274)</f>
      </c>
      <c r="L274" s="15"/>
      <c r="M274" s="16"/>
      <c r="N274" s="15">
        <f>IF(M274="","",IF(M274&lt;$B$3,"Expired",IF(M274-$B$3&lt;=60,"Expires soon","Valid")))</f>
      </c>
    </row>
    <row r="275" spans="1:14" x14ac:dyDescent="0.25">
      <c r="A275" s="12"/>
      <c r="B275" s="12"/>
      <c r="C275" s="12"/>
      <c r="D275" s="12"/>
      <c r="E275" s="12"/>
      <c r="F275" s="13"/>
      <c r="G275" s="14"/>
      <c r="H275" s="12"/>
      <c r="I275" s="14">
        <f>IF(OR(G275="",H275=""),"",G275/H275)</f>
      </c>
      <c r="J275" s="14">
        <f>IF(I275="","",MIN(G275,MAX(0,I275*YEARFRAC(F275,$B$3))))</f>
      </c>
      <c r="K275" s="14">
        <f>IF(J275="","",G275-J275)</f>
      </c>
      <c r="L275" s="12"/>
      <c r="M275" s="13"/>
      <c r="N275" s="12">
        <f>IF(M275="","",IF(M275&lt;$B$3,"Expired",IF(M275-$B$3&lt;=60,"Expires soon","Valid")))</f>
      </c>
    </row>
    <row r="276" spans="1:14" x14ac:dyDescent="0.25">
      <c r="A276" s="15"/>
      <c r="B276" s="15"/>
      <c r="C276" s="15"/>
      <c r="D276" s="15"/>
      <c r="E276" s="15"/>
      <c r="F276" s="16"/>
      <c r="G276" s="17"/>
      <c r="H276" s="15"/>
      <c r="I276" s="17">
        <f>IF(OR(G276="",H276=""),"",G276/H276)</f>
      </c>
      <c r="J276" s="17">
        <f>IF(I276="","",MIN(G276,MAX(0,I276*YEARFRAC(F276,$B$3))))</f>
      </c>
      <c r="K276" s="17">
        <f>IF(J276="","",G276-J276)</f>
      </c>
      <c r="L276" s="15"/>
      <c r="M276" s="16"/>
      <c r="N276" s="15">
        <f>IF(M276="","",IF(M276&lt;$B$3,"Expired",IF(M276-$B$3&lt;=60,"Expires soon","Valid")))</f>
      </c>
    </row>
    <row r="277" spans="1:14" x14ac:dyDescent="0.25">
      <c r="A277" s="12"/>
      <c r="B277" s="12"/>
      <c r="C277" s="12"/>
      <c r="D277" s="12"/>
      <c r="E277" s="12"/>
      <c r="F277" s="13"/>
      <c r="G277" s="14"/>
      <c r="H277" s="12"/>
      <c r="I277" s="14">
        <f>IF(OR(G277="",H277=""),"",G277/H277)</f>
      </c>
      <c r="J277" s="14">
        <f>IF(I277="","",MIN(G277,MAX(0,I277*YEARFRAC(F277,$B$3))))</f>
      </c>
      <c r="K277" s="14">
        <f>IF(J277="","",G277-J277)</f>
      </c>
      <c r="L277" s="12"/>
      <c r="M277" s="13"/>
      <c r="N277" s="12">
        <f>IF(M277="","",IF(M277&lt;$B$3,"Expired",IF(M277-$B$3&lt;=60,"Expires soon","Valid")))</f>
      </c>
    </row>
    <row r="278" spans="1:14" x14ac:dyDescent="0.25">
      <c r="A278" s="15"/>
      <c r="B278" s="15"/>
      <c r="C278" s="15"/>
      <c r="D278" s="15"/>
      <c r="E278" s="15"/>
      <c r="F278" s="16"/>
      <c r="G278" s="17"/>
      <c r="H278" s="15"/>
      <c r="I278" s="17">
        <f>IF(OR(G278="",H278=""),"",G278/H278)</f>
      </c>
      <c r="J278" s="17">
        <f>IF(I278="","",MIN(G278,MAX(0,I278*YEARFRAC(F278,$B$3))))</f>
      </c>
      <c r="K278" s="17">
        <f>IF(J278="","",G278-J278)</f>
      </c>
      <c r="L278" s="15"/>
      <c r="M278" s="16"/>
      <c r="N278" s="15">
        <f>IF(M278="","",IF(M278&lt;$B$3,"Expired",IF(M278-$B$3&lt;=60,"Expires soon","Valid")))</f>
      </c>
    </row>
    <row r="279" spans="1:14" x14ac:dyDescent="0.25">
      <c r="A279" s="12"/>
      <c r="B279" s="12"/>
      <c r="C279" s="12"/>
      <c r="D279" s="12"/>
      <c r="E279" s="12"/>
      <c r="F279" s="13"/>
      <c r="G279" s="14"/>
      <c r="H279" s="12"/>
      <c r="I279" s="14">
        <f>IF(OR(G279="",H279=""),"",G279/H279)</f>
      </c>
      <c r="J279" s="14">
        <f>IF(I279="","",MIN(G279,MAX(0,I279*YEARFRAC(F279,$B$3))))</f>
      </c>
      <c r="K279" s="14">
        <f>IF(J279="","",G279-J279)</f>
      </c>
      <c r="L279" s="12"/>
      <c r="M279" s="13"/>
      <c r="N279" s="12">
        <f>IF(M279="","",IF(M279&lt;$B$3,"Expired",IF(M279-$B$3&lt;=60,"Expires soon","Valid")))</f>
      </c>
    </row>
    <row r="280" spans="1:14" x14ac:dyDescent="0.25">
      <c r="A280" s="15"/>
      <c r="B280" s="15"/>
      <c r="C280" s="15"/>
      <c r="D280" s="15"/>
      <c r="E280" s="15"/>
      <c r="F280" s="16"/>
      <c r="G280" s="17"/>
      <c r="H280" s="15"/>
      <c r="I280" s="17">
        <f>IF(OR(G280="",H280=""),"",G280/H280)</f>
      </c>
      <c r="J280" s="17">
        <f>IF(I280="","",MIN(G280,MAX(0,I280*YEARFRAC(F280,$B$3))))</f>
      </c>
      <c r="K280" s="17">
        <f>IF(J280="","",G280-J280)</f>
      </c>
      <c r="L280" s="15"/>
      <c r="M280" s="16"/>
      <c r="N280" s="15">
        <f>IF(M280="","",IF(M280&lt;$B$3,"Expired",IF(M280-$B$3&lt;=60,"Expires soon","Valid")))</f>
      </c>
    </row>
    <row r="281" spans="1:14" x14ac:dyDescent="0.25">
      <c r="A281" s="12"/>
      <c r="B281" s="12"/>
      <c r="C281" s="12"/>
      <c r="D281" s="12"/>
      <c r="E281" s="12"/>
      <c r="F281" s="13"/>
      <c r="G281" s="14"/>
      <c r="H281" s="12"/>
      <c r="I281" s="14">
        <f>IF(OR(G281="",H281=""),"",G281/H281)</f>
      </c>
      <c r="J281" s="14">
        <f>IF(I281="","",MIN(G281,MAX(0,I281*YEARFRAC(F281,$B$3))))</f>
      </c>
      <c r="K281" s="14">
        <f>IF(J281="","",G281-J281)</f>
      </c>
      <c r="L281" s="12"/>
      <c r="M281" s="13"/>
      <c r="N281" s="12">
        <f>IF(M281="","",IF(M281&lt;$B$3,"Expired",IF(M281-$B$3&lt;=60,"Expires soon","Valid")))</f>
      </c>
    </row>
    <row r="282" spans="1:14" x14ac:dyDescent="0.25">
      <c r="A282" s="15"/>
      <c r="B282" s="15"/>
      <c r="C282" s="15"/>
      <c r="D282" s="15"/>
      <c r="E282" s="15"/>
      <c r="F282" s="16"/>
      <c r="G282" s="17"/>
      <c r="H282" s="15"/>
      <c r="I282" s="17">
        <f>IF(OR(G282="",H282=""),"",G282/H282)</f>
      </c>
      <c r="J282" s="17">
        <f>IF(I282="","",MIN(G282,MAX(0,I282*YEARFRAC(F282,$B$3))))</f>
      </c>
      <c r="K282" s="17">
        <f>IF(J282="","",G282-J282)</f>
      </c>
      <c r="L282" s="15"/>
      <c r="M282" s="16"/>
      <c r="N282" s="15">
        <f>IF(M282="","",IF(M282&lt;$B$3,"Expired",IF(M282-$B$3&lt;=60,"Expires soon","Valid")))</f>
      </c>
    </row>
    <row r="283" spans="1:14" x14ac:dyDescent="0.25">
      <c r="A283" s="12"/>
      <c r="B283" s="12"/>
      <c r="C283" s="12"/>
      <c r="D283" s="12"/>
      <c r="E283" s="12"/>
      <c r="F283" s="13"/>
      <c r="G283" s="14"/>
      <c r="H283" s="12"/>
      <c r="I283" s="14">
        <f>IF(OR(G283="",H283=""),"",G283/H283)</f>
      </c>
      <c r="J283" s="14">
        <f>IF(I283="","",MIN(G283,MAX(0,I283*YEARFRAC(F283,$B$3))))</f>
      </c>
      <c r="K283" s="14">
        <f>IF(J283="","",G283-J283)</f>
      </c>
      <c r="L283" s="12"/>
      <c r="M283" s="13"/>
      <c r="N283" s="12">
        <f>IF(M283="","",IF(M283&lt;$B$3,"Expired",IF(M283-$B$3&lt;=60,"Expires soon","Valid")))</f>
      </c>
    </row>
    <row r="284" spans="1:14" x14ac:dyDescent="0.25">
      <c r="A284" s="15"/>
      <c r="B284" s="15"/>
      <c r="C284" s="15"/>
      <c r="D284" s="15"/>
      <c r="E284" s="15"/>
      <c r="F284" s="16"/>
      <c r="G284" s="17"/>
      <c r="H284" s="15"/>
      <c r="I284" s="17">
        <f>IF(OR(G284="",H284=""),"",G284/H284)</f>
      </c>
      <c r="J284" s="17">
        <f>IF(I284="","",MIN(G284,MAX(0,I284*YEARFRAC(F284,$B$3))))</f>
      </c>
      <c r="K284" s="17">
        <f>IF(J284="","",G284-J284)</f>
      </c>
      <c r="L284" s="15"/>
      <c r="M284" s="16"/>
      <c r="N284" s="15">
        <f>IF(M284="","",IF(M284&lt;$B$3,"Expired",IF(M284-$B$3&lt;=60,"Expires soon","Valid")))</f>
      </c>
    </row>
    <row r="285" spans="1:14" x14ac:dyDescent="0.25">
      <c r="A285" s="12"/>
      <c r="B285" s="12"/>
      <c r="C285" s="12"/>
      <c r="D285" s="12"/>
      <c r="E285" s="12"/>
      <c r="F285" s="13"/>
      <c r="G285" s="14"/>
      <c r="H285" s="12"/>
      <c r="I285" s="14">
        <f>IF(OR(G285="",H285=""),"",G285/H285)</f>
      </c>
      <c r="J285" s="14">
        <f>IF(I285="","",MIN(G285,MAX(0,I285*YEARFRAC(F285,$B$3))))</f>
      </c>
      <c r="K285" s="14">
        <f>IF(J285="","",G285-J285)</f>
      </c>
      <c r="L285" s="12"/>
      <c r="M285" s="13"/>
      <c r="N285" s="12">
        <f>IF(M285="","",IF(M285&lt;$B$3,"Expired",IF(M285-$B$3&lt;=60,"Expires soon","Valid")))</f>
      </c>
    </row>
    <row r="286" spans="1:14" x14ac:dyDescent="0.25">
      <c r="A286" s="15"/>
      <c r="B286" s="15"/>
      <c r="C286" s="15"/>
      <c r="D286" s="15"/>
      <c r="E286" s="15"/>
      <c r="F286" s="16"/>
      <c r="G286" s="17"/>
      <c r="H286" s="15"/>
      <c r="I286" s="17">
        <f>IF(OR(G286="",H286=""),"",G286/H286)</f>
      </c>
      <c r="J286" s="17">
        <f>IF(I286="","",MIN(G286,MAX(0,I286*YEARFRAC(F286,$B$3))))</f>
      </c>
      <c r="K286" s="17">
        <f>IF(J286="","",G286-J286)</f>
      </c>
      <c r="L286" s="15"/>
      <c r="M286" s="16"/>
      <c r="N286" s="15">
        <f>IF(M286="","",IF(M286&lt;$B$3,"Expired",IF(M286-$B$3&lt;=60,"Expires soon","Valid")))</f>
      </c>
    </row>
    <row r="287" spans="1:14" x14ac:dyDescent="0.25">
      <c r="A287" s="12"/>
      <c r="B287" s="12"/>
      <c r="C287" s="12"/>
      <c r="D287" s="12"/>
      <c r="E287" s="12"/>
      <c r="F287" s="13"/>
      <c r="G287" s="14"/>
      <c r="H287" s="12"/>
      <c r="I287" s="14">
        <f>IF(OR(G287="",H287=""),"",G287/H287)</f>
      </c>
      <c r="J287" s="14">
        <f>IF(I287="","",MIN(G287,MAX(0,I287*YEARFRAC(F287,$B$3))))</f>
      </c>
      <c r="K287" s="14">
        <f>IF(J287="","",G287-J287)</f>
      </c>
      <c r="L287" s="12"/>
      <c r="M287" s="13"/>
      <c r="N287" s="12">
        <f>IF(M287="","",IF(M287&lt;$B$3,"Expired",IF(M287-$B$3&lt;=60,"Expires soon","Valid")))</f>
      </c>
    </row>
    <row r="288" spans="1:14" x14ac:dyDescent="0.25">
      <c r="A288" s="15"/>
      <c r="B288" s="15"/>
      <c r="C288" s="15"/>
      <c r="D288" s="15"/>
      <c r="E288" s="15"/>
      <c r="F288" s="16"/>
      <c r="G288" s="17"/>
      <c r="H288" s="15"/>
      <c r="I288" s="17">
        <f>IF(OR(G288="",H288=""),"",G288/H288)</f>
      </c>
      <c r="J288" s="17">
        <f>IF(I288="","",MIN(G288,MAX(0,I288*YEARFRAC(F288,$B$3))))</f>
      </c>
      <c r="K288" s="17">
        <f>IF(J288="","",G288-J288)</f>
      </c>
      <c r="L288" s="15"/>
      <c r="M288" s="16"/>
      <c r="N288" s="15">
        <f>IF(M288="","",IF(M288&lt;$B$3,"Expired",IF(M288-$B$3&lt;=60,"Expires soon","Valid")))</f>
      </c>
    </row>
    <row r="289" spans="1:14" x14ac:dyDescent="0.25">
      <c r="A289" s="12"/>
      <c r="B289" s="12"/>
      <c r="C289" s="12"/>
      <c r="D289" s="12"/>
      <c r="E289" s="12"/>
      <c r="F289" s="13"/>
      <c r="G289" s="14"/>
      <c r="H289" s="12"/>
      <c r="I289" s="14">
        <f>IF(OR(G289="",H289=""),"",G289/H289)</f>
      </c>
      <c r="J289" s="14">
        <f>IF(I289="","",MIN(G289,MAX(0,I289*YEARFRAC(F289,$B$3))))</f>
      </c>
      <c r="K289" s="14">
        <f>IF(J289="","",G289-J289)</f>
      </c>
      <c r="L289" s="12"/>
      <c r="M289" s="13"/>
      <c r="N289" s="12">
        <f>IF(M289="","",IF(M289&lt;$B$3,"Expired",IF(M289-$B$3&lt;=60,"Expires soon","Valid")))</f>
      </c>
    </row>
    <row r="290" spans="1:14" x14ac:dyDescent="0.25">
      <c r="A290" s="15"/>
      <c r="B290" s="15"/>
      <c r="C290" s="15"/>
      <c r="D290" s="15"/>
      <c r="E290" s="15"/>
      <c r="F290" s="16"/>
      <c r="G290" s="17"/>
      <c r="H290" s="15"/>
      <c r="I290" s="17">
        <f>IF(OR(G290="",H290=""),"",G290/H290)</f>
      </c>
      <c r="J290" s="17">
        <f>IF(I290="","",MIN(G290,MAX(0,I290*YEARFRAC(F290,$B$3))))</f>
      </c>
      <c r="K290" s="17">
        <f>IF(J290="","",G290-J290)</f>
      </c>
      <c r="L290" s="15"/>
      <c r="M290" s="16"/>
      <c r="N290" s="15">
        <f>IF(M290="","",IF(M290&lt;$B$3,"Expired",IF(M290-$B$3&lt;=60,"Expires soon","Valid")))</f>
      </c>
    </row>
    <row r="291" spans="1:14" x14ac:dyDescent="0.25">
      <c r="A291" s="12"/>
      <c r="B291" s="12"/>
      <c r="C291" s="12"/>
      <c r="D291" s="12"/>
      <c r="E291" s="12"/>
      <c r="F291" s="13"/>
      <c r="G291" s="14"/>
      <c r="H291" s="12"/>
      <c r="I291" s="14">
        <f>IF(OR(G291="",H291=""),"",G291/H291)</f>
      </c>
      <c r="J291" s="14">
        <f>IF(I291="","",MIN(G291,MAX(0,I291*YEARFRAC(F291,$B$3))))</f>
      </c>
      <c r="K291" s="14">
        <f>IF(J291="","",G291-J291)</f>
      </c>
      <c r="L291" s="12"/>
      <c r="M291" s="13"/>
      <c r="N291" s="12">
        <f>IF(M291="","",IF(M291&lt;$B$3,"Expired",IF(M291-$B$3&lt;=60,"Expires soon","Valid")))</f>
      </c>
    </row>
    <row r="292" spans="1:14" x14ac:dyDescent="0.25">
      <c r="A292" s="15"/>
      <c r="B292" s="15"/>
      <c r="C292" s="15"/>
      <c r="D292" s="15"/>
      <c r="E292" s="15"/>
      <c r="F292" s="16"/>
      <c r="G292" s="17"/>
      <c r="H292" s="15"/>
      <c r="I292" s="17">
        <f>IF(OR(G292="",H292=""),"",G292/H292)</f>
      </c>
      <c r="J292" s="17">
        <f>IF(I292="","",MIN(G292,MAX(0,I292*YEARFRAC(F292,$B$3))))</f>
      </c>
      <c r="K292" s="17">
        <f>IF(J292="","",G292-J292)</f>
      </c>
      <c r="L292" s="15"/>
      <c r="M292" s="16"/>
      <c r="N292" s="15">
        <f>IF(M292="","",IF(M292&lt;$B$3,"Expired",IF(M292-$B$3&lt;=60,"Expires soon","Valid")))</f>
      </c>
    </row>
    <row r="293" spans="1:14" x14ac:dyDescent="0.25">
      <c r="A293" s="12"/>
      <c r="B293" s="12"/>
      <c r="C293" s="12"/>
      <c r="D293" s="12"/>
      <c r="E293" s="12"/>
      <c r="F293" s="13"/>
      <c r="G293" s="14"/>
      <c r="H293" s="12"/>
      <c r="I293" s="14">
        <f>IF(OR(G293="",H293=""),"",G293/H293)</f>
      </c>
      <c r="J293" s="14">
        <f>IF(I293="","",MIN(G293,MAX(0,I293*YEARFRAC(F293,$B$3))))</f>
      </c>
      <c r="K293" s="14">
        <f>IF(J293="","",G293-J293)</f>
      </c>
      <c r="L293" s="12"/>
      <c r="M293" s="13"/>
      <c r="N293" s="12">
        <f>IF(M293="","",IF(M293&lt;$B$3,"Expired",IF(M293-$B$3&lt;=60,"Expires soon","Valid")))</f>
      </c>
    </row>
    <row r="294" spans="1:14" x14ac:dyDescent="0.25">
      <c r="A294" s="15"/>
      <c r="B294" s="15"/>
      <c r="C294" s="15"/>
      <c r="D294" s="15"/>
      <c r="E294" s="15"/>
      <c r="F294" s="16"/>
      <c r="G294" s="17"/>
      <c r="H294" s="15"/>
      <c r="I294" s="17">
        <f>IF(OR(G294="",H294=""),"",G294/H294)</f>
      </c>
      <c r="J294" s="17">
        <f>IF(I294="","",MIN(G294,MAX(0,I294*YEARFRAC(F294,$B$3))))</f>
      </c>
      <c r="K294" s="17">
        <f>IF(J294="","",G294-J294)</f>
      </c>
      <c r="L294" s="15"/>
      <c r="M294" s="16"/>
      <c r="N294" s="15">
        <f>IF(M294="","",IF(M294&lt;$B$3,"Expired",IF(M294-$B$3&lt;=60,"Expires soon","Valid")))</f>
      </c>
    </row>
    <row r="295" spans="1:14" x14ac:dyDescent="0.25">
      <c r="A295" s="12"/>
      <c r="B295" s="12"/>
      <c r="C295" s="12"/>
      <c r="D295" s="12"/>
      <c r="E295" s="12"/>
      <c r="F295" s="13"/>
      <c r="G295" s="14"/>
      <c r="H295" s="12"/>
      <c r="I295" s="14">
        <f>IF(OR(G295="",H295=""),"",G295/H295)</f>
      </c>
      <c r="J295" s="14">
        <f>IF(I295="","",MIN(G295,MAX(0,I295*YEARFRAC(F295,$B$3))))</f>
      </c>
      <c r="K295" s="14">
        <f>IF(J295="","",G295-J295)</f>
      </c>
      <c r="L295" s="12"/>
      <c r="M295" s="13"/>
      <c r="N295" s="12">
        <f>IF(M295="","",IF(M295&lt;$B$3,"Expired",IF(M295-$B$3&lt;=60,"Expires soon","Valid")))</f>
      </c>
    </row>
    <row r="296" spans="1:14" x14ac:dyDescent="0.25">
      <c r="A296" s="15"/>
      <c r="B296" s="15"/>
      <c r="C296" s="15"/>
      <c r="D296" s="15"/>
      <c r="E296" s="15"/>
      <c r="F296" s="16"/>
      <c r="G296" s="17"/>
      <c r="H296" s="15"/>
      <c r="I296" s="17">
        <f>IF(OR(G296="",H296=""),"",G296/H296)</f>
      </c>
      <c r="J296" s="17">
        <f>IF(I296="","",MIN(G296,MAX(0,I296*YEARFRAC(F296,$B$3))))</f>
      </c>
      <c r="K296" s="17">
        <f>IF(J296="","",G296-J296)</f>
      </c>
      <c r="L296" s="15"/>
      <c r="M296" s="16"/>
      <c r="N296" s="15">
        <f>IF(M296="","",IF(M296&lt;$B$3,"Expired",IF(M296-$B$3&lt;=60,"Expires soon","Valid")))</f>
      </c>
    </row>
    <row r="297" spans="1:14" x14ac:dyDescent="0.25">
      <c r="A297" s="12"/>
      <c r="B297" s="12"/>
      <c r="C297" s="12"/>
      <c r="D297" s="12"/>
      <c r="E297" s="12"/>
      <c r="F297" s="13"/>
      <c r="G297" s="14"/>
      <c r="H297" s="12"/>
      <c r="I297" s="14">
        <f>IF(OR(G297="",H297=""),"",G297/H297)</f>
      </c>
      <c r="J297" s="14">
        <f>IF(I297="","",MIN(G297,MAX(0,I297*YEARFRAC(F297,$B$3))))</f>
      </c>
      <c r="K297" s="14">
        <f>IF(J297="","",G297-J297)</f>
      </c>
      <c r="L297" s="12"/>
      <c r="M297" s="13"/>
      <c r="N297" s="12">
        <f>IF(M297="","",IF(M297&lt;$B$3,"Expired",IF(M297-$B$3&lt;=60,"Expires soon","Valid")))</f>
      </c>
    </row>
    <row r="298" spans="1:14" x14ac:dyDescent="0.25">
      <c r="A298" s="15"/>
      <c r="B298" s="15"/>
      <c r="C298" s="15"/>
      <c r="D298" s="15"/>
      <c r="E298" s="15"/>
      <c r="F298" s="16"/>
      <c r="G298" s="17"/>
      <c r="H298" s="15"/>
      <c r="I298" s="17">
        <f>IF(OR(G298="",H298=""),"",G298/H298)</f>
      </c>
      <c r="J298" s="17">
        <f>IF(I298="","",MIN(G298,MAX(0,I298*YEARFRAC(F298,$B$3))))</f>
      </c>
      <c r="K298" s="17">
        <f>IF(J298="","",G298-J298)</f>
      </c>
      <c r="L298" s="15"/>
      <c r="M298" s="16"/>
      <c r="N298" s="15">
        <f>IF(M298="","",IF(M298&lt;$B$3,"Expired",IF(M298-$B$3&lt;=60,"Expires soon","Valid")))</f>
      </c>
    </row>
    <row r="299" spans="1:14" x14ac:dyDescent="0.25">
      <c r="A299" s="12"/>
      <c r="B299" s="12"/>
      <c r="C299" s="12"/>
      <c r="D299" s="12"/>
      <c r="E299" s="12"/>
      <c r="F299" s="13"/>
      <c r="G299" s="14"/>
      <c r="H299" s="12"/>
      <c r="I299" s="14">
        <f>IF(OR(G299="",H299=""),"",G299/H299)</f>
      </c>
      <c r="J299" s="14">
        <f>IF(I299="","",MIN(G299,MAX(0,I299*YEARFRAC(F299,$B$3))))</f>
      </c>
      <c r="K299" s="14">
        <f>IF(J299="","",G299-J299)</f>
      </c>
      <c r="L299" s="12"/>
      <c r="M299" s="13"/>
      <c r="N299" s="12">
        <f>IF(M299="","",IF(M299&lt;$B$3,"Expired",IF(M299-$B$3&lt;=60,"Expires soon","Valid")))</f>
      </c>
    </row>
    <row r="300" spans="1:14" x14ac:dyDescent="0.25">
      <c r="A300" s="15"/>
      <c r="B300" s="15"/>
      <c r="C300" s="15"/>
      <c r="D300" s="15"/>
      <c r="E300" s="15"/>
      <c r="F300" s="16"/>
      <c r="G300" s="17"/>
      <c r="H300" s="15"/>
      <c r="I300" s="17">
        <f>IF(OR(G300="",H300=""),"",G300/H300)</f>
      </c>
      <c r="J300" s="17">
        <f>IF(I300="","",MIN(G300,MAX(0,I300*YEARFRAC(F300,$B$3))))</f>
      </c>
      <c r="K300" s="17">
        <f>IF(J300="","",G300-J300)</f>
      </c>
      <c r="L300" s="15"/>
      <c r="M300" s="16"/>
      <c r="N300" s="15">
        <f>IF(M300="","",IF(M300&lt;$B$3,"Expired",IF(M300-$B$3&lt;=60,"Expires soon","Valid")))</f>
      </c>
    </row>
    <row r="301" spans="1:14" x14ac:dyDescent="0.25">
      <c r="A301" s="12"/>
      <c r="B301" s="12"/>
      <c r="C301" s="12"/>
      <c r="D301" s="12"/>
      <c r="E301" s="12"/>
      <c r="F301" s="13"/>
      <c r="G301" s="14"/>
      <c r="H301" s="12"/>
      <c r="I301" s="14">
        <f>IF(OR(G301="",H301=""),"",G301/H301)</f>
      </c>
      <c r="J301" s="14">
        <f>IF(I301="","",MIN(G301,MAX(0,I301*YEARFRAC(F301,$B$3))))</f>
      </c>
      <c r="K301" s="14">
        <f>IF(J301="","",G301-J301)</f>
      </c>
      <c r="L301" s="12"/>
      <c r="M301" s="13"/>
      <c r="N301" s="12">
        <f>IF(M301="","",IF(M301&lt;$B$3,"Expired",IF(M301-$B$3&lt;=60,"Expires soon","Valid")))</f>
      </c>
    </row>
    <row r="302" spans="1:14" x14ac:dyDescent="0.25">
      <c r="A302" s="15"/>
      <c r="B302" s="15"/>
      <c r="C302" s="15"/>
      <c r="D302" s="15"/>
      <c r="E302" s="15"/>
      <c r="F302" s="16"/>
      <c r="G302" s="17"/>
      <c r="H302" s="15"/>
      <c r="I302" s="17">
        <f>IF(OR(G302="",H302=""),"",G302/H302)</f>
      </c>
      <c r="J302" s="17">
        <f>IF(I302="","",MIN(G302,MAX(0,I302*YEARFRAC(F302,$B$3))))</f>
      </c>
      <c r="K302" s="17">
        <f>IF(J302="","",G302-J302)</f>
      </c>
      <c r="L302" s="15"/>
      <c r="M302" s="16"/>
      <c r="N302" s="15">
        <f>IF(M302="","",IF(M302&lt;$B$3,"Expired",IF(M302-$B$3&lt;=60,"Expires soon","Valid")))</f>
      </c>
    </row>
    <row r="303" spans="1:14" x14ac:dyDescent="0.25">
      <c r="A303" s="12"/>
      <c r="B303" s="12"/>
      <c r="C303" s="12"/>
      <c r="D303" s="12"/>
      <c r="E303" s="12"/>
      <c r="F303" s="13"/>
      <c r="G303" s="14"/>
      <c r="H303" s="12"/>
      <c r="I303" s="14">
        <f>IF(OR(G303="",H303=""),"",G303/H303)</f>
      </c>
      <c r="J303" s="14">
        <f>IF(I303="","",MIN(G303,MAX(0,I303*YEARFRAC(F303,$B$3))))</f>
      </c>
      <c r="K303" s="14">
        <f>IF(J303="","",G303-J303)</f>
      </c>
      <c r="L303" s="12"/>
      <c r="M303" s="13"/>
      <c r="N303" s="12">
        <f>IF(M303="","",IF(M303&lt;$B$3,"Expired",IF(M303-$B$3&lt;=60,"Expires soon","Valid")))</f>
      </c>
    </row>
    <row r="304" spans="1:14" x14ac:dyDescent="0.25">
      <c r="A304" s="15"/>
      <c r="B304" s="15"/>
      <c r="C304" s="15"/>
      <c r="D304" s="15"/>
      <c r="E304" s="15"/>
      <c r="F304" s="16"/>
      <c r="G304" s="17"/>
      <c r="H304" s="15"/>
      <c r="I304" s="17">
        <f>IF(OR(G304="",H304=""),"",G304/H304)</f>
      </c>
      <c r="J304" s="17">
        <f>IF(I304="","",MIN(G304,MAX(0,I304*YEARFRAC(F304,$B$3))))</f>
      </c>
      <c r="K304" s="17">
        <f>IF(J304="","",G304-J304)</f>
      </c>
      <c r="L304" s="15"/>
      <c r="M304" s="16"/>
      <c r="N304" s="15">
        <f>IF(M304="","",IF(M304&lt;$B$3,"Expired",IF(M304-$B$3&lt;=60,"Expires soon","Valid")))</f>
      </c>
    </row>
    <row r="305" spans="1:14" x14ac:dyDescent="0.25">
      <c r="A305" s="12"/>
      <c r="B305" s="12"/>
      <c r="C305" s="12"/>
      <c r="D305" s="12"/>
      <c r="E305" s="12"/>
      <c r="F305" s="13"/>
      <c r="G305" s="14"/>
      <c r="H305" s="12"/>
      <c r="I305" s="14">
        <f>IF(OR(G305="",H305=""),"",G305/H305)</f>
      </c>
      <c r="J305" s="14">
        <f>IF(I305="","",MIN(G305,MAX(0,I305*YEARFRAC(F305,$B$3))))</f>
      </c>
      <c r="K305" s="14">
        <f>IF(J305="","",G305-J305)</f>
      </c>
      <c r="L305" s="12"/>
      <c r="M305" s="13"/>
      <c r="N305" s="12">
        <f>IF(M305="","",IF(M305&lt;$B$3,"Expired",IF(M305-$B$3&lt;=60,"Expires soon","Valid")))</f>
      </c>
    </row>
    <row r="306" spans="1:14" x14ac:dyDescent="0.25">
      <c r="A306" s="15"/>
      <c r="B306" s="15"/>
      <c r="C306" s="15"/>
      <c r="D306" s="15"/>
      <c r="E306" s="15"/>
      <c r="F306" s="16"/>
      <c r="G306" s="17"/>
      <c r="H306" s="15"/>
      <c r="I306" s="17">
        <f>IF(OR(G306="",H306=""),"",G306/H306)</f>
      </c>
      <c r="J306" s="17">
        <f>IF(I306="","",MIN(G306,MAX(0,I306*YEARFRAC(F306,$B$3))))</f>
      </c>
      <c r="K306" s="17">
        <f>IF(J306="","",G306-J306)</f>
      </c>
      <c r="L306" s="15"/>
      <c r="M306" s="16"/>
      <c r="N306" s="15">
        <f>IF(M306="","",IF(M306&lt;$B$3,"Expired",IF(M306-$B$3&lt;=60,"Expires soon","Valid")))</f>
      </c>
    </row>
  </sheetData>
  <autoFilter ref="A6:N6"/>
  <mergeCells count="2">
    <mergeCell ref="A1:N1"/>
    <mergeCell ref="A2:N2"/>
  </mergeCells>
  <conditionalFormatting sqref="A7:N306">
    <cfRule type="expression" dxfId="0" priority="1">
      <formula>$L7="Disposed"</formula>
    </cfRule>
  </conditionalFormatting>
  <conditionalFormatting sqref="N7:N306">
    <cfRule type="expression" dxfId="1" priority="2">
      <formula>$N7="Expires soon"</formula>
    </cfRule>
  </conditionalFormatting>
  <conditionalFormatting sqref="N7:N306">
    <cfRule type="expression" dxfId="2" priority="3">
      <formula>$N7="Expired"</formula>
    </cfRule>
  </conditionalFormatting>
  <conditionalFormatting sqref="L7:L306">
    <cfRule type="expression" dxfId="3" priority="4">
      <formula>$L7="Poor"</formula>
    </cfRule>
  </conditionalFormatting>
  <dataValidations count="6">
    <dataValidation type="list" allowBlank="1" showErrorMessage="1" errorTitle="Pick from the list" error="Please choose a value from the drop-down." sqref="C10:C306">
      <formula1>Lists!$A$2:$A$15</formula1>
    </dataValidation>
    <dataValidation type="list" allowBlank="1" showErrorMessage="1" errorTitle="Pick from the list" error="Please choose a value from the drop-down." sqref="C7:C306">
      <formula1>Lists!$A$2:$A$15</formula1>
    </dataValidation>
    <dataValidation type="list" allowBlank="1" showErrorMessage="1" errorTitle="Pick from the list" error="Please choose a value from the drop-down." sqref="D10:D306">
      <formula1>Lists!$B$2:$B$15</formula1>
    </dataValidation>
    <dataValidation type="list" allowBlank="1" showErrorMessage="1" errorTitle="Pick from the list" error="Please choose a value from the drop-down." sqref="D7:D306">
      <formula1>Lists!$B$2:$B$15</formula1>
    </dataValidation>
    <dataValidation type="list" allowBlank="1" showErrorMessage="1" errorTitle="Pick from the list" error="Please choose a value from the drop-down." sqref="L10:L306">
      <formula1>Lists!$C$2:$C$15</formula1>
    </dataValidation>
    <dataValidation type="list" allowBlank="1" showErrorMessage="1" errorTitle="Pick from the list" error="Please choose a value from the drop-down." sqref="L7:L306">
      <formula1>Lists!$C$2:$C$15</formula1>
    </dataValidation>
  </dataValidations>
  <pageMargins left="0.4" right="0.4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9999"/>
  </sheetPr>
  <dimension ref="A1:C20"/>
  <sheetFormatPr defaultRowHeight="15" outlineLevelRow="0" outlineLevelCol="0" x14ac:dyDescent="55"/>
  <cols>
    <col min="1" max="3" width="22" customWidth="1"/>
  </cols>
  <sheetData>
    <row r="1" spans="1:3" x14ac:dyDescent="0.25">
      <c r="A1" s="18" t="s">
        <v>63</v>
      </c>
      <c r="B1" s="18" t="s">
        <v>64</v>
      </c>
      <c r="C1" s="18" t="s">
        <v>33</v>
      </c>
    </row>
    <row r="2" spans="1:3" x14ac:dyDescent="0.25">
      <c r="A2" s="19" t="s">
        <v>38</v>
      </c>
      <c r="B2" s="19" t="s">
        <v>39</v>
      </c>
      <c r="C2" s="19" t="s">
        <v>41</v>
      </c>
    </row>
    <row r="3" spans="1:3" x14ac:dyDescent="0.25">
      <c r="A3" s="19" t="s">
        <v>48</v>
      </c>
      <c r="B3" s="19" t="s">
        <v>58</v>
      </c>
      <c r="C3" s="19" t="s">
        <v>45</v>
      </c>
    </row>
    <row r="4" spans="1:3" x14ac:dyDescent="0.25">
      <c r="A4" s="19" t="s">
        <v>52</v>
      </c>
      <c r="B4" s="19" t="s">
        <v>65</v>
      </c>
      <c r="C4" s="19" t="s">
        <v>66</v>
      </c>
    </row>
    <row r="5" spans="1:3" x14ac:dyDescent="0.25">
      <c r="A5" s="19" t="s">
        <v>57</v>
      </c>
      <c r="B5" s="19" t="s">
        <v>53</v>
      </c>
      <c r="C5" s="19" t="s">
        <v>62</v>
      </c>
    </row>
    <row r="6" spans="1:1" x14ac:dyDescent="0.25">
      <c r="A6" s="19" t="s">
        <v>67</v>
      </c>
    </row>
    <row r="7" spans="1:1" x14ac:dyDescent="0.25">
      <c r="A7" s="19" t="s">
        <v>68</v>
      </c>
    </row>
    <row r="8" spans="1:1" x14ac:dyDescent="0.25">
      <c r="A8" s="19" t="s">
        <v>69</v>
      </c>
    </row>
    <row r="20" spans="1:1" x14ac:dyDescent="0.25">
      <c r="A20" s="20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3C5D"/>
  </sheetPr>
  <dimension ref="A1:D20"/>
  <sheetViews>
    <sheetView workbookViewId="0"/>
  </sheetViews>
  <sheetFormatPr defaultRowHeight="15" outlineLevelRow="0" outlineLevelCol="0" x14ac:dyDescent="55"/>
  <cols>
    <col min="1" max="1" width="22" customWidth="1"/>
    <col min="2" max="2" width="10" customWidth="1"/>
    <col min="3" max="3" width="16" customWidth="1"/>
    <col min="4" max="4" width="18" customWidth="1"/>
  </cols>
  <sheetData>
    <row r="1" ht="32" customHeight="1" spans="1:4" x14ac:dyDescent="0.25">
      <c r="A1" s="1" t="s">
        <v>71</v>
      </c>
      <c r="B1" s="1"/>
      <c r="C1" s="1"/>
      <c r="D1" s="1"/>
    </row>
    <row r="2" spans="1:4" x14ac:dyDescent="0.25">
      <c r="A2" s="2" t="s">
        <v>16</v>
      </c>
      <c r="B2" s="2"/>
      <c r="C2" s="2"/>
      <c r="D2" s="2"/>
    </row>
    <row r="4" ht="30" customHeight="1" spans="1:4" x14ac:dyDescent="0.25">
      <c r="A4" s="11" t="s">
        <v>24</v>
      </c>
      <c r="B4" s="11" t="s">
        <v>72</v>
      </c>
      <c r="C4" s="11" t="s">
        <v>28</v>
      </c>
      <c r="D4" s="11" t="s">
        <v>73</v>
      </c>
    </row>
    <row r="5" spans="1:4" x14ac:dyDescent="0.25">
      <c r="A5">
        <f>IF(Lists!A2="","",Lists!A2)</f>
      </c>
      <c r="B5">
        <f>IF(A5="","",COUNTIFS(Register!$C$7:$C$306,A5,Register!$L$7:$L$306,"&lt;&gt;Disposed"))</f>
      </c>
      <c r="C5" s="21">
        <f>IF(A5="","",SUMIFS(Register!$G$7:$G$306,Register!$C$7:$C$306,A5,Register!$L$7:$L$306,"&lt;&gt;Disposed"))</f>
      </c>
      <c r="D5" s="21">
        <f>IF(A5="","",SUMIFS(Register!$K$7:$K$306,Register!$C$7:$C$306,A5,Register!$L$7:$L$306,"&lt;&gt;Disposed"))</f>
      </c>
    </row>
    <row r="6" spans="1:4" x14ac:dyDescent="0.25">
      <c r="A6">
        <f>IF(Lists!A3="","",Lists!A3)</f>
      </c>
      <c r="B6">
        <f>IF(A6="","",COUNTIFS(Register!$C$7:$C$306,A6,Register!$L$7:$L$306,"&lt;&gt;Disposed"))</f>
      </c>
      <c r="C6" s="21">
        <f>IF(A6="","",SUMIFS(Register!$G$7:$G$306,Register!$C$7:$C$306,A6,Register!$L$7:$L$306,"&lt;&gt;Disposed"))</f>
      </c>
      <c r="D6" s="21">
        <f>IF(A6="","",SUMIFS(Register!$K$7:$K$306,Register!$C$7:$C$306,A6,Register!$L$7:$L$306,"&lt;&gt;Disposed"))</f>
      </c>
    </row>
    <row r="7" spans="1:4" x14ac:dyDescent="0.25">
      <c r="A7">
        <f>IF(Lists!A4="","",Lists!A4)</f>
      </c>
      <c r="B7">
        <f>IF(A7="","",COUNTIFS(Register!$C$7:$C$306,A7,Register!$L$7:$L$306,"&lt;&gt;Disposed"))</f>
      </c>
      <c r="C7" s="21">
        <f>IF(A7="","",SUMIFS(Register!$G$7:$G$306,Register!$C$7:$C$306,A7,Register!$L$7:$L$306,"&lt;&gt;Disposed"))</f>
      </c>
      <c r="D7" s="21">
        <f>IF(A7="","",SUMIFS(Register!$K$7:$K$306,Register!$C$7:$C$306,A7,Register!$L$7:$L$306,"&lt;&gt;Disposed"))</f>
      </c>
    </row>
    <row r="8" spans="1:4" x14ac:dyDescent="0.25">
      <c r="A8">
        <f>IF(Lists!A5="","",Lists!A5)</f>
      </c>
      <c r="B8">
        <f>IF(A8="","",COUNTIFS(Register!$C$7:$C$306,A8,Register!$L$7:$L$306,"&lt;&gt;Disposed"))</f>
      </c>
      <c r="C8" s="21">
        <f>IF(A8="","",SUMIFS(Register!$G$7:$G$306,Register!$C$7:$C$306,A8,Register!$L$7:$L$306,"&lt;&gt;Disposed"))</f>
      </c>
      <c r="D8" s="21">
        <f>IF(A8="","",SUMIFS(Register!$K$7:$K$306,Register!$C$7:$C$306,A8,Register!$L$7:$L$306,"&lt;&gt;Disposed"))</f>
      </c>
    </row>
    <row r="9" spans="1:4" x14ac:dyDescent="0.25">
      <c r="A9">
        <f>IF(Lists!A6="","",Lists!A6)</f>
      </c>
      <c r="B9">
        <f>IF(A9="","",COUNTIFS(Register!$C$7:$C$306,A9,Register!$L$7:$L$306,"&lt;&gt;Disposed"))</f>
      </c>
      <c r="C9" s="21">
        <f>IF(A9="","",SUMIFS(Register!$G$7:$G$306,Register!$C$7:$C$306,A9,Register!$L$7:$L$306,"&lt;&gt;Disposed"))</f>
      </c>
      <c r="D9" s="21">
        <f>IF(A9="","",SUMIFS(Register!$K$7:$K$306,Register!$C$7:$C$306,A9,Register!$L$7:$L$306,"&lt;&gt;Disposed"))</f>
      </c>
    </row>
    <row r="10" spans="1:4" x14ac:dyDescent="0.25">
      <c r="A10">
        <f>IF(Lists!A7="","",Lists!A7)</f>
      </c>
      <c r="B10">
        <f>IF(A10="","",COUNTIFS(Register!$C$7:$C$306,A10,Register!$L$7:$L$306,"&lt;&gt;Disposed"))</f>
      </c>
      <c r="C10" s="21">
        <f>IF(A10="","",SUMIFS(Register!$G$7:$G$306,Register!$C$7:$C$306,A10,Register!$L$7:$L$306,"&lt;&gt;Disposed"))</f>
      </c>
      <c r="D10" s="21">
        <f>IF(A10="","",SUMIFS(Register!$K$7:$K$306,Register!$C$7:$C$306,A10,Register!$L$7:$L$306,"&lt;&gt;Disposed"))</f>
      </c>
    </row>
    <row r="11" spans="1:4" x14ac:dyDescent="0.25">
      <c r="A11">
        <f>IF(Lists!A8="","",Lists!A8)</f>
      </c>
      <c r="B11">
        <f>IF(A11="","",COUNTIFS(Register!$C$7:$C$306,A11,Register!$L$7:$L$306,"&lt;&gt;Disposed"))</f>
      </c>
      <c r="C11" s="21">
        <f>IF(A11="","",SUMIFS(Register!$G$7:$G$306,Register!$C$7:$C$306,A11,Register!$L$7:$L$306,"&lt;&gt;Disposed"))</f>
      </c>
      <c r="D11" s="21">
        <f>IF(A11="","",SUMIFS(Register!$K$7:$K$306,Register!$C$7:$C$306,A11,Register!$L$7:$L$306,"&lt;&gt;Disposed"))</f>
      </c>
    </row>
    <row r="12" spans="1:4" x14ac:dyDescent="0.25">
      <c r="A12">
        <f>IF(Lists!A9="","",Lists!A9)</f>
      </c>
      <c r="B12">
        <f>IF(A12="","",COUNTIFS(Register!$C$7:$C$306,A12,Register!$L$7:$L$306,"&lt;&gt;Disposed"))</f>
      </c>
      <c r="C12" s="21">
        <f>IF(A12="","",SUMIFS(Register!$G$7:$G$306,Register!$C$7:$C$306,A12,Register!$L$7:$L$306,"&lt;&gt;Disposed"))</f>
      </c>
      <c r="D12" s="21">
        <f>IF(A12="","",SUMIFS(Register!$K$7:$K$306,Register!$C$7:$C$306,A12,Register!$L$7:$L$306,"&lt;&gt;Disposed"))</f>
      </c>
    </row>
    <row r="13" spans="1:4" x14ac:dyDescent="0.25">
      <c r="A13">
        <f>IF(Lists!A10="","",Lists!A10)</f>
      </c>
      <c r="B13">
        <f>IF(A13="","",COUNTIFS(Register!$C$7:$C$306,A13,Register!$L$7:$L$306,"&lt;&gt;Disposed"))</f>
      </c>
      <c r="C13" s="21">
        <f>IF(A13="","",SUMIFS(Register!$G$7:$G$306,Register!$C$7:$C$306,A13,Register!$L$7:$L$306,"&lt;&gt;Disposed"))</f>
      </c>
      <c r="D13" s="21">
        <f>IF(A13="","",SUMIFS(Register!$K$7:$K$306,Register!$C$7:$C$306,A13,Register!$L$7:$L$306,"&lt;&gt;Disposed"))</f>
      </c>
    </row>
    <row r="14" spans="1:4" x14ac:dyDescent="0.25">
      <c r="A14">
        <f>IF(Lists!A11="","",Lists!A11)</f>
      </c>
      <c r="B14">
        <f>IF(A14="","",COUNTIFS(Register!$C$7:$C$306,A14,Register!$L$7:$L$306,"&lt;&gt;Disposed"))</f>
      </c>
      <c r="C14" s="21">
        <f>IF(A14="","",SUMIFS(Register!$G$7:$G$306,Register!$C$7:$C$306,A14,Register!$L$7:$L$306,"&lt;&gt;Disposed"))</f>
      </c>
      <c r="D14" s="21">
        <f>IF(A14="","",SUMIFS(Register!$K$7:$K$306,Register!$C$7:$C$306,A14,Register!$L$7:$L$306,"&lt;&gt;Disposed"))</f>
      </c>
    </row>
    <row r="15" spans="1:4" x14ac:dyDescent="0.25">
      <c r="A15">
        <f>IF(Lists!A12="","",Lists!A12)</f>
      </c>
      <c r="B15">
        <f>IF(A15="","",COUNTIFS(Register!$C$7:$C$306,A15,Register!$L$7:$L$306,"&lt;&gt;Disposed"))</f>
      </c>
      <c r="C15" s="21">
        <f>IF(A15="","",SUMIFS(Register!$G$7:$G$306,Register!$C$7:$C$306,A15,Register!$L$7:$L$306,"&lt;&gt;Disposed"))</f>
      </c>
      <c r="D15" s="21">
        <f>IF(A15="","",SUMIFS(Register!$K$7:$K$306,Register!$C$7:$C$306,A15,Register!$L$7:$L$306,"&lt;&gt;Disposed"))</f>
      </c>
    </row>
    <row r="16" spans="1:4" x14ac:dyDescent="0.25">
      <c r="A16">
        <f>IF(Lists!A13="","",Lists!A13)</f>
      </c>
      <c r="B16">
        <f>IF(A16="","",COUNTIFS(Register!$C$7:$C$306,A16,Register!$L$7:$L$306,"&lt;&gt;Disposed"))</f>
      </c>
      <c r="C16" s="21">
        <f>IF(A16="","",SUMIFS(Register!$G$7:$G$306,Register!$C$7:$C$306,A16,Register!$L$7:$L$306,"&lt;&gt;Disposed"))</f>
      </c>
      <c r="D16" s="21">
        <f>IF(A16="","",SUMIFS(Register!$K$7:$K$306,Register!$C$7:$C$306,A16,Register!$L$7:$L$306,"&lt;&gt;Disposed"))</f>
      </c>
    </row>
    <row r="17" spans="1:4" x14ac:dyDescent="0.25">
      <c r="A17">
        <f>IF(Lists!A14="","",Lists!A14)</f>
      </c>
      <c r="B17">
        <f>IF(A17="","",COUNTIFS(Register!$C$7:$C$306,A17,Register!$L$7:$L$306,"&lt;&gt;Disposed"))</f>
      </c>
      <c r="C17" s="21">
        <f>IF(A17="","",SUMIFS(Register!$G$7:$G$306,Register!$C$7:$C$306,A17,Register!$L$7:$L$306,"&lt;&gt;Disposed"))</f>
      </c>
      <c r="D17" s="21">
        <f>IF(A17="","",SUMIFS(Register!$K$7:$K$306,Register!$C$7:$C$306,A17,Register!$L$7:$L$306,"&lt;&gt;Disposed"))</f>
      </c>
    </row>
    <row r="18" spans="1:4" x14ac:dyDescent="0.25">
      <c r="A18">
        <f>IF(Lists!A15="","",Lists!A15)</f>
      </c>
      <c r="B18">
        <f>IF(A18="","",COUNTIFS(Register!$C$7:$C$306,A18,Register!$L$7:$L$306,"&lt;&gt;Disposed"))</f>
      </c>
      <c r="C18" s="21">
        <f>IF(A18="","",SUMIFS(Register!$G$7:$G$306,Register!$C$7:$C$306,A18,Register!$L$7:$L$306,"&lt;&gt;Disposed"))</f>
      </c>
      <c r="D18" s="21">
        <f>IF(A18="","",SUMIFS(Register!$K$7:$K$306,Register!$C$7:$C$306,A18,Register!$L$7:$L$306,"&lt;&gt;Disposed"))</f>
      </c>
    </row>
    <row r="20" spans="1:4" x14ac:dyDescent="0.25">
      <c r="A20" s="6" t="s">
        <v>74</v>
      </c>
      <c r="B20" s="8">
        <f>SUM(B5:B18)</f>
      </c>
      <c r="C20" s="9">
        <f>SUM(C5:C18)</f>
      </c>
      <c r="D20" s="9">
        <f>SUM(D5:D18)</f>
      </c>
    </row>
  </sheetData>
  <autoFilter ref="A4:D4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Register</vt:lpstr>
      <vt:lpstr>Lists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2026-10-26T04:19:44Z</dcterms:created>
  <dcterms:modified xsi:type="dcterms:W3CDTF">2026-10-26T04:19:44Z</dcterms:modified>
</cp:coreProperties>
</file>